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0" windowWidth="19320" windowHeight="9345" activeTab="1"/>
  </bookViews>
  <sheets>
    <sheet name="Introduction" sheetId="2" r:id="rId1"/>
    <sheet name="2015-16 BCF pub updated" sheetId="1" r:id="rId2"/>
    <sheet name="2014-15 BCF" sheetId="3" r:id="rId3"/>
  </sheets>
  <definedNames>
    <definedName name="_xlnm.Print_Titles" localSheetId="1">'2015-16 BCF pub updated'!$3:$4</definedName>
  </definedNames>
  <calcPr calcId="145621"/>
</workbook>
</file>

<file path=xl/calcChain.xml><?xml version="1.0" encoding="utf-8"?>
<calcChain xmlns="http://schemas.openxmlformats.org/spreadsheetml/2006/main">
  <c r="C158" i="3" l="1"/>
  <c r="R6" i="1" l="1"/>
  <c r="R7" i="1"/>
  <c r="R8" i="1"/>
  <c r="R9" i="1"/>
  <c r="R10" i="1"/>
  <c r="R11" i="1"/>
  <c r="R12" i="1"/>
  <c r="R13" i="1"/>
  <c r="R14" i="1"/>
  <c r="R15" i="1"/>
  <c r="R16" i="1"/>
  <c r="R17" i="1"/>
  <c r="R18" i="1"/>
  <c r="R19" i="1"/>
  <c r="R20" i="1"/>
  <c r="R21" i="1"/>
  <c r="R22" i="1"/>
  <c r="R23" i="1"/>
  <c r="R24" i="1"/>
  <c r="R25" i="1"/>
  <c r="R26" i="1"/>
  <c r="R27" i="1"/>
  <c r="R28" i="1"/>
  <c r="R30" i="1"/>
  <c r="R31" i="1"/>
  <c r="R32" i="1"/>
  <c r="R37" i="1"/>
  <c r="R38" i="1"/>
  <c r="R39" i="1"/>
  <c r="R40" i="1"/>
  <c r="R41" i="1"/>
  <c r="R42" i="1"/>
  <c r="R43" i="1"/>
  <c r="R44" i="1"/>
  <c r="R45" i="1"/>
  <c r="R46" i="1"/>
  <c r="R47" i="1"/>
  <c r="R48" i="1"/>
  <c r="R49" i="1"/>
  <c r="R55" i="1"/>
  <c r="R56" i="1"/>
  <c r="R57" i="1"/>
  <c r="R58" i="1"/>
  <c r="R59" i="1"/>
  <c r="R60" i="1"/>
  <c r="R61" i="1"/>
  <c r="R65" i="1"/>
  <c r="R66" i="1"/>
  <c r="R73" i="1"/>
  <c r="R74" i="1"/>
  <c r="R80" i="1"/>
  <c r="R81" i="1"/>
  <c r="R82" i="1"/>
  <c r="R83" i="1"/>
  <c r="R84" i="1"/>
  <c r="R85" i="1"/>
  <c r="R86" i="1"/>
  <c r="R89" i="1"/>
  <c r="R90" i="1"/>
  <c r="R91" i="1"/>
  <c r="R92" i="1"/>
  <c r="R93" i="1"/>
  <c r="R94" i="1"/>
  <c r="R102" i="1"/>
  <c r="R103" i="1"/>
  <c r="R109" i="1"/>
  <c r="R110" i="1"/>
  <c r="R111" i="1"/>
  <c r="R112" i="1"/>
  <c r="R113" i="1"/>
  <c r="R114" i="1"/>
  <c r="R115" i="1"/>
  <c r="R116" i="1"/>
  <c r="R117" i="1"/>
  <c r="R124" i="1"/>
  <c r="R125" i="1"/>
  <c r="R126" i="1"/>
  <c r="R127" i="1"/>
  <c r="R128" i="1"/>
  <c r="R129" i="1"/>
  <c r="R130" i="1"/>
  <c r="R131" i="1"/>
  <c r="R139" i="1"/>
  <c r="R140" i="1"/>
  <c r="R141" i="1"/>
  <c r="R142" i="1"/>
  <c r="R143" i="1"/>
  <c r="R144" i="1"/>
  <c r="R145" i="1"/>
  <c r="R146" i="1"/>
  <c r="R147" i="1"/>
  <c r="R148" i="1"/>
  <c r="R149" i="1"/>
  <c r="R150" i="1"/>
  <c r="R151" i="1"/>
  <c r="R157" i="1"/>
  <c r="R158" i="1"/>
  <c r="R159" i="1"/>
  <c r="R160" i="1"/>
  <c r="R161" i="1"/>
  <c r="R162" i="1"/>
  <c r="R163" i="1"/>
  <c r="R164" i="1"/>
  <c r="R165" i="1"/>
  <c r="R166" i="1"/>
  <c r="R167" i="1"/>
  <c r="R168" i="1"/>
  <c r="R175" i="1"/>
  <c r="R176" i="1"/>
  <c r="R177" i="1"/>
  <c r="R178" i="1"/>
  <c r="R179" i="1"/>
  <c r="R180" i="1"/>
  <c r="R186" i="1"/>
  <c r="R187" i="1"/>
  <c r="R188" i="1"/>
  <c r="R189" i="1"/>
  <c r="R190" i="1"/>
  <c r="R194" i="1"/>
  <c r="R195" i="1"/>
  <c r="R196" i="1"/>
  <c r="R197" i="1"/>
  <c r="R198" i="1"/>
  <c r="R199" i="1"/>
  <c r="R200" i="1"/>
  <c r="R201" i="1"/>
  <c r="R202" i="1"/>
  <c r="R203" i="1"/>
  <c r="R204" i="1"/>
  <c r="R205" i="1"/>
  <c r="R206" i="1"/>
  <c r="R207" i="1"/>
  <c r="R208" i="1"/>
  <c r="R209" i="1"/>
  <c r="R210" i="1"/>
  <c r="R213" i="1"/>
  <c r="R214" i="1"/>
  <c r="R215" i="1"/>
  <c r="R216" i="1"/>
  <c r="R217" i="1"/>
  <c r="R218" i="1"/>
  <c r="R219" i="1"/>
  <c r="R220" i="1"/>
  <c r="R221" i="1"/>
  <c r="R222" i="1"/>
  <c r="R224" i="1"/>
  <c r="R225" i="1"/>
  <c r="R226" i="1"/>
  <c r="R231" i="1"/>
  <c r="R232" i="1"/>
  <c r="R233" i="1"/>
  <c r="R234" i="1"/>
  <c r="R235" i="1"/>
  <c r="R236" i="1"/>
  <c r="R237" i="1"/>
  <c r="R238" i="1"/>
  <c r="R240" i="1"/>
  <c r="R241" i="1"/>
  <c r="R242" i="1"/>
  <c r="R243" i="1"/>
  <c r="R246" i="1"/>
  <c r="R247" i="1"/>
  <c r="R248" i="1"/>
  <c r="R249" i="1"/>
  <c r="R250" i="1"/>
  <c r="R251" i="1"/>
  <c r="R252" i="1"/>
  <c r="R253" i="1"/>
  <c r="R254" i="1"/>
  <c r="R255" i="1"/>
  <c r="R256" i="1"/>
  <c r="R257" i="1"/>
  <c r="R258" i="1"/>
  <c r="R259" i="1"/>
  <c r="R260" i="1"/>
  <c r="R261" i="1"/>
  <c r="R262" i="1"/>
  <c r="R263" i="1"/>
  <c r="R264" i="1"/>
  <c r="R265" i="1"/>
  <c r="R266" i="1"/>
  <c r="R271" i="1"/>
  <c r="R272" i="1"/>
  <c r="R273" i="1"/>
  <c r="R274" i="1"/>
  <c r="R275" i="1"/>
  <c r="R276" i="1"/>
  <c r="R277" i="1"/>
  <c r="R278" i="1"/>
  <c r="R279" i="1"/>
  <c r="R280" i="1"/>
  <c r="R281" i="1"/>
  <c r="R282" i="1"/>
  <c r="R285" i="1"/>
  <c r="R286" i="1"/>
  <c r="R287" i="1"/>
  <c r="R288" i="1"/>
  <c r="R289" i="1"/>
  <c r="R290" i="1"/>
  <c r="R295" i="1"/>
  <c r="R296" i="1"/>
  <c r="R297" i="1"/>
  <c r="R298" i="1"/>
  <c r="R299" i="1"/>
  <c r="R300" i="1"/>
  <c r="R301" i="1"/>
  <c r="R302" i="1"/>
  <c r="R307" i="1"/>
  <c r="R308" i="1"/>
  <c r="R309" i="1"/>
  <c r="R310" i="1"/>
  <c r="R311" i="1"/>
  <c r="R312" i="1"/>
  <c r="R313" i="1"/>
  <c r="R314" i="1"/>
  <c r="R315" i="1"/>
  <c r="R316" i="1"/>
  <c r="R317" i="1"/>
  <c r="R318" i="1"/>
  <c r="R319" i="1"/>
  <c r="R320" i="1"/>
  <c r="R321" i="1"/>
  <c r="R322" i="1"/>
  <c r="R325" i="1"/>
  <c r="R326" i="1"/>
  <c r="R327" i="1"/>
  <c r="R328" i="1"/>
  <c r="R329" i="1"/>
  <c r="R330" i="1"/>
  <c r="R334" i="1"/>
  <c r="R335" i="1"/>
  <c r="R336" i="1"/>
  <c r="R337" i="1"/>
  <c r="R338" i="1"/>
  <c r="R339" i="1"/>
  <c r="R340" i="1"/>
  <c r="R341" i="1"/>
  <c r="R342" i="1"/>
  <c r="R343" i="1"/>
  <c r="R344" i="1"/>
  <c r="R345" i="1"/>
  <c r="R349" i="1"/>
  <c r="R5" i="1"/>
  <c r="O350" i="1" l="1"/>
  <c r="N350" i="1"/>
  <c r="L350" i="1"/>
  <c r="H350" i="1"/>
  <c r="G350" i="1"/>
  <c r="E350" i="1"/>
  <c r="C350" i="1"/>
  <c r="B350" i="1"/>
  <c r="P349" i="1"/>
  <c r="Q349" i="1" s="1"/>
  <c r="F349" i="1"/>
  <c r="I349" i="1" s="1"/>
  <c r="P348" i="1"/>
  <c r="Q348" i="1" s="1"/>
  <c r="F348" i="1"/>
  <c r="P347" i="1"/>
  <c r="Q347" i="1" s="1"/>
  <c r="F347" i="1"/>
  <c r="P346" i="1"/>
  <c r="Q346" i="1" s="1"/>
  <c r="F346" i="1"/>
  <c r="P345" i="1"/>
  <c r="Q345" i="1" s="1"/>
  <c r="F345" i="1"/>
  <c r="P344" i="1"/>
  <c r="Q344" i="1" s="1"/>
  <c r="F344" i="1"/>
  <c r="P343" i="1"/>
  <c r="Q343" i="1" s="1"/>
  <c r="F343" i="1"/>
  <c r="I343" i="1" s="1"/>
  <c r="P342" i="1"/>
  <c r="Q342" i="1" s="1"/>
  <c r="F342" i="1"/>
  <c r="I342" i="1" s="1"/>
  <c r="P341" i="1"/>
  <c r="Q341" i="1" s="1"/>
  <c r="F341" i="1"/>
  <c r="I341" i="1" s="1"/>
  <c r="P340" i="1"/>
  <c r="Q340" i="1" s="1"/>
  <c r="F340" i="1"/>
  <c r="I340" i="1" s="1"/>
  <c r="P339" i="1"/>
  <c r="Q339" i="1" s="1"/>
  <c r="F339" i="1"/>
  <c r="P338" i="1"/>
  <c r="Q338" i="1" s="1"/>
  <c r="F338" i="1"/>
  <c r="I338" i="1" s="1"/>
  <c r="P337" i="1"/>
  <c r="Q337" i="1" s="1"/>
  <c r="F337" i="1"/>
  <c r="I337" i="1" s="1"/>
  <c r="P336" i="1"/>
  <c r="Q336" i="1" s="1"/>
  <c r="F336" i="1"/>
  <c r="I336" i="1" s="1"/>
  <c r="P335" i="1"/>
  <c r="Q335" i="1" s="1"/>
  <c r="F335" i="1"/>
  <c r="P334" i="1"/>
  <c r="Q334" i="1" s="1"/>
  <c r="F334" i="1"/>
  <c r="I334" i="1" s="1"/>
  <c r="P333" i="1"/>
  <c r="Q333" i="1" s="1"/>
  <c r="F333" i="1"/>
  <c r="P332" i="1"/>
  <c r="Q332" i="1" s="1"/>
  <c r="F332" i="1"/>
  <c r="P331" i="1"/>
  <c r="Q331" i="1" s="1"/>
  <c r="F331" i="1"/>
  <c r="P330" i="1"/>
  <c r="Q330" i="1" s="1"/>
  <c r="F330" i="1"/>
  <c r="P329" i="1"/>
  <c r="Q329" i="1" s="1"/>
  <c r="F329" i="1"/>
  <c r="P328" i="1"/>
  <c r="Q328" i="1" s="1"/>
  <c r="F328" i="1"/>
  <c r="P327" i="1"/>
  <c r="Q327" i="1" s="1"/>
  <c r="F327" i="1"/>
  <c r="I327" i="1" s="1"/>
  <c r="P326" i="1"/>
  <c r="Q326" i="1" s="1"/>
  <c r="F326" i="1"/>
  <c r="P325" i="1"/>
  <c r="Q325" i="1" s="1"/>
  <c r="F325" i="1"/>
  <c r="I325" i="1" s="1"/>
  <c r="P324" i="1"/>
  <c r="Q324" i="1" s="1"/>
  <c r="F324" i="1"/>
  <c r="P323" i="1"/>
  <c r="Q323" i="1" s="1"/>
  <c r="F323" i="1"/>
  <c r="P322" i="1"/>
  <c r="Q322" i="1" s="1"/>
  <c r="F322" i="1"/>
  <c r="P321" i="1"/>
  <c r="Q321" i="1" s="1"/>
  <c r="F321" i="1"/>
  <c r="P320" i="1"/>
  <c r="Q320" i="1" s="1"/>
  <c r="F320" i="1"/>
  <c r="I320" i="1" s="1"/>
  <c r="P319" i="1"/>
  <c r="Q319" i="1" s="1"/>
  <c r="F319" i="1"/>
  <c r="I319" i="1" s="1"/>
  <c r="P318" i="1"/>
  <c r="Q318" i="1" s="1"/>
  <c r="F318" i="1"/>
  <c r="I318" i="1" s="1"/>
  <c r="P317" i="1"/>
  <c r="Q317" i="1" s="1"/>
  <c r="F317" i="1"/>
  <c r="I317" i="1" s="1"/>
  <c r="P316" i="1"/>
  <c r="Q316" i="1" s="1"/>
  <c r="F316" i="1"/>
  <c r="I316" i="1" s="1"/>
  <c r="P315" i="1"/>
  <c r="Q315" i="1" s="1"/>
  <c r="F315" i="1"/>
  <c r="I315" i="1" s="1"/>
  <c r="P314" i="1"/>
  <c r="Q314" i="1" s="1"/>
  <c r="F314" i="1"/>
  <c r="I314" i="1" s="1"/>
  <c r="P313" i="1"/>
  <c r="Q313" i="1" s="1"/>
  <c r="F313" i="1"/>
  <c r="I313" i="1" s="1"/>
  <c r="P312" i="1"/>
  <c r="Q312" i="1" s="1"/>
  <c r="F312" i="1"/>
  <c r="I312" i="1" s="1"/>
  <c r="P311" i="1"/>
  <c r="Q311" i="1" s="1"/>
  <c r="F311" i="1"/>
  <c r="I311" i="1" s="1"/>
  <c r="P310" i="1"/>
  <c r="Q310" i="1" s="1"/>
  <c r="F310" i="1"/>
  <c r="I310" i="1" s="1"/>
  <c r="P309" i="1"/>
  <c r="Q309" i="1" s="1"/>
  <c r="F309" i="1"/>
  <c r="I309" i="1" s="1"/>
  <c r="P308" i="1"/>
  <c r="Q308" i="1" s="1"/>
  <c r="F308" i="1"/>
  <c r="I308" i="1" s="1"/>
  <c r="P307" i="1"/>
  <c r="Q307" i="1" s="1"/>
  <c r="F307" i="1"/>
  <c r="I307" i="1" s="1"/>
  <c r="P306" i="1"/>
  <c r="Q306" i="1" s="1"/>
  <c r="F306" i="1"/>
  <c r="P305" i="1"/>
  <c r="Q305" i="1" s="1"/>
  <c r="F305" i="1"/>
  <c r="P304" i="1"/>
  <c r="Q304" i="1" s="1"/>
  <c r="F304" i="1"/>
  <c r="P303" i="1"/>
  <c r="Q303" i="1" s="1"/>
  <c r="F303" i="1"/>
  <c r="P302" i="1"/>
  <c r="Q302" i="1" s="1"/>
  <c r="F302" i="1"/>
  <c r="P301" i="1"/>
  <c r="Q301" i="1" s="1"/>
  <c r="F301" i="1"/>
  <c r="P300" i="1"/>
  <c r="Q300" i="1" s="1"/>
  <c r="F300" i="1"/>
  <c r="P299" i="1"/>
  <c r="Q299" i="1" s="1"/>
  <c r="F299" i="1"/>
  <c r="P298" i="1"/>
  <c r="Q298" i="1" s="1"/>
  <c r="F298" i="1"/>
  <c r="P297" i="1"/>
  <c r="Q297" i="1" s="1"/>
  <c r="F297" i="1"/>
  <c r="P296" i="1"/>
  <c r="Q296" i="1" s="1"/>
  <c r="F296" i="1"/>
  <c r="I296" i="1" s="1"/>
  <c r="P295" i="1"/>
  <c r="Q295" i="1" s="1"/>
  <c r="F295" i="1"/>
  <c r="I295" i="1" s="1"/>
  <c r="P294" i="1"/>
  <c r="Q294" i="1" s="1"/>
  <c r="F294" i="1"/>
  <c r="P293" i="1"/>
  <c r="Q293" i="1" s="1"/>
  <c r="F293" i="1"/>
  <c r="P292" i="1"/>
  <c r="Q292" i="1" s="1"/>
  <c r="F292" i="1"/>
  <c r="P291" i="1"/>
  <c r="Q291" i="1" s="1"/>
  <c r="F291" i="1"/>
  <c r="P290" i="1"/>
  <c r="Q290" i="1" s="1"/>
  <c r="F290" i="1"/>
  <c r="P289" i="1"/>
  <c r="Q289" i="1" s="1"/>
  <c r="F289" i="1"/>
  <c r="P288" i="1"/>
  <c r="Q288" i="1" s="1"/>
  <c r="F288" i="1"/>
  <c r="I288" i="1" s="1"/>
  <c r="P287" i="1"/>
  <c r="Q287" i="1" s="1"/>
  <c r="F287" i="1"/>
  <c r="I287" i="1" s="1"/>
  <c r="P286" i="1"/>
  <c r="Q286" i="1" s="1"/>
  <c r="F286" i="1"/>
  <c r="I286" i="1" s="1"/>
  <c r="P285" i="1"/>
  <c r="Q285" i="1" s="1"/>
  <c r="F285" i="1"/>
  <c r="I285" i="1" s="1"/>
  <c r="P284" i="1"/>
  <c r="Q284" i="1" s="1"/>
  <c r="F284" i="1"/>
  <c r="P283" i="1"/>
  <c r="Q283" i="1" s="1"/>
  <c r="F283" i="1"/>
  <c r="P282" i="1"/>
  <c r="Q282" i="1" s="1"/>
  <c r="F282" i="1"/>
  <c r="P281" i="1"/>
  <c r="Q281" i="1" s="1"/>
  <c r="F281" i="1"/>
  <c r="P280" i="1"/>
  <c r="Q280" i="1" s="1"/>
  <c r="F280" i="1"/>
  <c r="P279" i="1"/>
  <c r="Q279" i="1" s="1"/>
  <c r="F279" i="1"/>
  <c r="P278" i="1"/>
  <c r="Q278" i="1" s="1"/>
  <c r="F278" i="1"/>
  <c r="P277" i="1"/>
  <c r="Q277" i="1" s="1"/>
  <c r="F277" i="1"/>
  <c r="I277" i="1" s="1"/>
  <c r="P276" i="1"/>
  <c r="Q276" i="1" s="1"/>
  <c r="F276" i="1"/>
  <c r="I276" i="1" s="1"/>
  <c r="P275" i="1"/>
  <c r="Q275" i="1" s="1"/>
  <c r="F275" i="1"/>
  <c r="I275" i="1" s="1"/>
  <c r="P274" i="1"/>
  <c r="Q274" i="1" s="1"/>
  <c r="F274" i="1"/>
  <c r="I274" i="1" s="1"/>
  <c r="P273" i="1"/>
  <c r="Q273" i="1" s="1"/>
  <c r="F273" i="1"/>
  <c r="I273" i="1" s="1"/>
  <c r="P272" i="1"/>
  <c r="Q272" i="1" s="1"/>
  <c r="F272" i="1"/>
  <c r="I272" i="1" s="1"/>
  <c r="P271" i="1"/>
  <c r="Q271" i="1" s="1"/>
  <c r="F271" i="1"/>
  <c r="I271" i="1" s="1"/>
  <c r="P270" i="1"/>
  <c r="Q270" i="1" s="1"/>
  <c r="F270" i="1"/>
  <c r="P269" i="1"/>
  <c r="Q269" i="1" s="1"/>
  <c r="F269" i="1"/>
  <c r="P268" i="1"/>
  <c r="Q268" i="1" s="1"/>
  <c r="F268" i="1"/>
  <c r="P267" i="1"/>
  <c r="Q267" i="1" s="1"/>
  <c r="F267" i="1"/>
  <c r="P266" i="1"/>
  <c r="Q266" i="1" s="1"/>
  <c r="F266" i="1"/>
  <c r="I266" i="1" s="1"/>
  <c r="P265" i="1"/>
  <c r="Q265" i="1" s="1"/>
  <c r="F265" i="1"/>
  <c r="I265" i="1" s="1"/>
  <c r="P264" i="1"/>
  <c r="Q264" i="1" s="1"/>
  <c r="F264" i="1"/>
  <c r="I264" i="1" s="1"/>
  <c r="P263" i="1"/>
  <c r="Q263" i="1" s="1"/>
  <c r="F263" i="1"/>
  <c r="I263" i="1" s="1"/>
  <c r="P262" i="1"/>
  <c r="Q262" i="1" s="1"/>
  <c r="F262" i="1"/>
  <c r="I262" i="1" s="1"/>
  <c r="P261" i="1"/>
  <c r="Q261" i="1" s="1"/>
  <c r="F261" i="1"/>
  <c r="P260" i="1"/>
  <c r="Q260" i="1" s="1"/>
  <c r="F260" i="1"/>
  <c r="I260" i="1" s="1"/>
  <c r="P259" i="1"/>
  <c r="Q259" i="1" s="1"/>
  <c r="F259" i="1"/>
  <c r="I259" i="1" s="1"/>
  <c r="P258" i="1"/>
  <c r="Q258" i="1" s="1"/>
  <c r="F258" i="1"/>
  <c r="I258" i="1" s="1"/>
  <c r="P257" i="1"/>
  <c r="Q257" i="1" s="1"/>
  <c r="F257" i="1"/>
  <c r="I257" i="1" s="1"/>
  <c r="P256" i="1"/>
  <c r="Q256" i="1" s="1"/>
  <c r="F256" i="1"/>
  <c r="I256" i="1" s="1"/>
  <c r="P255" i="1"/>
  <c r="Q255" i="1" s="1"/>
  <c r="F255" i="1"/>
  <c r="I255" i="1" s="1"/>
  <c r="P254" i="1"/>
  <c r="Q254" i="1" s="1"/>
  <c r="F254" i="1"/>
  <c r="I254" i="1" s="1"/>
  <c r="P253" i="1"/>
  <c r="Q253" i="1" s="1"/>
  <c r="F253" i="1"/>
  <c r="I253" i="1" s="1"/>
  <c r="P252" i="1"/>
  <c r="Q252" i="1" s="1"/>
  <c r="F252" i="1"/>
  <c r="I252" i="1" s="1"/>
  <c r="P251" i="1"/>
  <c r="Q251" i="1" s="1"/>
  <c r="F251" i="1"/>
  <c r="P250" i="1"/>
  <c r="Q250" i="1" s="1"/>
  <c r="F250" i="1"/>
  <c r="I250" i="1" s="1"/>
  <c r="P249" i="1"/>
  <c r="Q249" i="1" s="1"/>
  <c r="F249" i="1"/>
  <c r="I249" i="1" s="1"/>
  <c r="P248" i="1"/>
  <c r="Q248" i="1" s="1"/>
  <c r="F248" i="1"/>
  <c r="I248" i="1" s="1"/>
  <c r="P247" i="1"/>
  <c r="Q247" i="1" s="1"/>
  <c r="F247" i="1"/>
  <c r="I247" i="1" s="1"/>
  <c r="P246" i="1"/>
  <c r="Q246" i="1" s="1"/>
  <c r="F246" i="1"/>
  <c r="I246" i="1" s="1"/>
  <c r="P245" i="1"/>
  <c r="Q245" i="1" s="1"/>
  <c r="F245" i="1"/>
  <c r="P244" i="1"/>
  <c r="Q244" i="1" s="1"/>
  <c r="F244" i="1"/>
  <c r="P243" i="1"/>
  <c r="Q243" i="1" s="1"/>
  <c r="F243" i="1"/>
  <c r="P242" i="1"/>
  <c r="Q242" i="1" s="1"/>
  <c r="F242" i="1"/>
  <c r="P241" i="1"/>
  <c r="Q241" i="1" s="1"/>
  <c r="F241" i="1"/>
  <c r="I241" i="1" s="1"/>
  <c r="P240" i="1"/>
  <c r="Q240" i="1" s="1"/>
  <c r="F240" i="1"/>
  <c r="I240" i="1" s="1"/>
  <c r="P239" i="1"/>
  <c r="Q239" i="1" s="1"/>
  <c r="F239" i="1"/>
  <c r="P238" i="1"/>
  <c r="Q238" i="1" s="1"/>
  <c r="F238" i="1"/>
  <c r="P237" i="1"/>
  <c r="Q237" i="1" s="1"/>
  <c r="F237" i="1"/>
  <c r="P236" i="1"/>
  <c r="Q236" i="1" s="1"/>
  <c r="F236" i="1"/>
  <c r="P235" i="1"/>
  <c r="Q235" i="1" s="1"/>
  <c r="F235" i="1"/>
  <c r="P234" i="1"/>
  <c r="Q234" i="1" s="1"/>
  <c r="F234" i="1"/>
  <c r="P233" i="1"/>
  <c r="Q233" i="1" s="1"/>
  <c r="F233" i="1"/>
  <c r="I233" i="1" s="1"/>
  <c r="P232" i="1"/>
  <c r="Q232" i="1" s="1"/>
  <c r="F232" i="1"/>
  <c r="I232" i="1" s="1"/>
  <c r="P231" i="1"/>
  <c r="Q231" i="1" s="1"/>
  <c r="F231" i="1"/>
  <c r="I231" i="1" s="1"/>
  <c r="P230" i="1"/>
  <c r="Q230" i="1" s="1"/>
  <c r="F230" i="1"/>
  <c r="P229" i="1"/>
  <c r="Q229" i="1" s="1"/>
  <c r="F229" i="1"/>
  <c r="P228" i="1"/>
  <c r="Q228" i="1" s="1"/>
  <c r="F228" i="1"/>
  <c r="P227" i="1"/>
  <c r="Q227" i="1" s="1"/>
  <c r="F227" i="1"/>
  <c r="P226" i="1"/>
  <c r="Q226" i="1" s="1"/>
  <c r="F226" i="1"/>
  <c r="P225" i="1"/>
  <c r="Q225" i="1" s="1"/>
  <c r="F225" i="1"/>
  <c r="P224" i="1"/>
  <c r="Q224" i="1" s="1"/>
  <c r="F224" i="1"/>
  <c r="I224" i="1" s="1"/>
  <c r="P223" i="1"/>
  <c r="Q223" i="1" s="1"/>
  <c r="F223" i="1"/>
  <c r="P222" i="1"/>
  <c r="Q222" i="1" s="1"/>
  <c r="F222" i="1"/>
  <c r="P221" i="1"/>
  <c r="Q221" i="1" s="1"/>
  <c r="F221" i="1"/>
  <c r="P220" i="1"/>
  <c r="Q220" i="1" s="1"/>
  <c r="F220" i="1"/>
  <c r="P219" i="1"/>
  <c r="Q219" i="1" s="1"/>
  <c r="F219" i="1"/>
  <c r="P218" i="1"/>
  <c r="Q218" i="1" s="1"/>
  <c r="F218" i="1"/>
  <c r="P217" i="1"/>
  <c r="Q217" i="1" s="1"/>
  <c r="F217" i="1"/>
  <c r="I217" i="1" s="1"/>
  <c r="P216" i="1"/>
  <c r="Q216" i="1" s="1"/>
  <c r="F216" i="1"/>
  <c r="I216" i="1" s="1"/>
  <c r="P215" i="1"/>
  <c r="Q215" i="1" s="1"/>
  <c r="F215" i="1"/>
  <c r="I215" i="1" s="1"/>
  <c r="P214" i="1"/>
  <c r="Q214" i="1" s="1"/>
  <c r="F214" i="1"/>
  <c r="I214" i="1" s="1"/>
  <c r="P213" i="1"/>
  <c r="Q213" i="1" s="1"/>
  <c r="F213" i="1"/>
  <c r="I213" i="1" s="1"/>
  <c r="P212" i="1"/>
  <c r="Q212" i="1" s="1"/>
  <c r="F212" i="1"/>
  <c r="P211" i="1"/>
  <c r="Q211" i="1" s="1"/>
  <c r="F211" i="1"/>
  <c r="P210" i="1"/>
  <c r="Q210" i="1" s="1"/>
  <c r="F210" i="1"/>
  <c r="P209" i="1"/>
  <c r="Q209" i="1" s="1"/>
  <c r="F209" i="1"/>
  <c r="P208" i="1"/>
  <c r="Q208" i="1" s="1"/>
  <c r="F208" i="1"/>
  <c r="P207" i="1"/>
  <c r="Q207" i="1" s="1"/>
  <c r="F207" i="1"/>
  <c r="P206" i="1"/>
  <c r="Q206" i="1" s="1"/>
  <c r="F206" i="1"/>
  <c r="I206" i="1" s="1"/>
  <c r="P205" i="1"/>
  <c r="Q205" i="1" s="1"/>
  <c r="F205" i="1"/>
  <c r="I205" i="1" s="1"/>
  <c r="P204" i="1"/>
  <c r="Q204" i="1" s="1"/>
  <c r="F204" i="1"/>
  <c r="P203" i="1"/>
  <c r="Q203" i="1" s="1"/>
  <c r="F203" i="1"/>
  <c r="I203" i="1" s="1"/>
  <c r="P202" i="1"/>
  <c r="Q202" i="1" s="1"/>
  <c r="F202" i="1"/>
  <c r="I202" i="1" s="1"/>
  <c r="P201" i="1"/>
  <c r="Q201" i="1" s="1"/>
  <c r="F201" i="1"/>
  <c r="I201" i="1" s="1"/>
  <c r="P200" i="1"/>
  <c r="Q200" i="1" s="1"/>
  <c r="F200" i="1"/>
  <c r="I200" i="1" s="1"/>
  <c r="P199" i="1"/>
  <c r="Q199" i="1" s="1"/>
  <c r="F199" i="1"/>
  <c r="I199" i="1" s="1"/>
  <c r="P198" i="1"/>
  <c r="Q198" i="1" s="1"/>
  <c r="F198" i="1"/>
  <c r="P197" i="1"/>
  <c r="Q197" i="1" s="1"/>
  <c r="F197" i="1"/>
  <c r="P196" i="1"/>
  <c r="Q196" i="1" s="1"/>
  <c r="F196" i="1"/>
  <c r="I196" i="1" s="1"/>
  <c r="P195" i="1"/>
  <c r="Q195" i="1" s="1"/>
  <c r="F195" i="1"/>
  <c r="I195" i="1" s="1"/>
  <c r="P194" i="1"/>
  <c r="Q194" i="1" s="1"/>
  <c r="F194" i="1"/>
  <c r="I194" i="1" s="1"/>
  <c r="P193" i="1"/>
  <c r="Q193" i="1" s="1"/>
  <c r="F193" i="1"/>
  <c r="P192" i="1"/>
  <c r="Q192" i="1" s="1"/>
  <c r="F192" i="1"/>
  <c r="P191" i="1"/>
  <c r="Q191" i="1" s="1"/>
  <c r="F191" i="1"/>
  <c r="P190" i="1"/>
  <c r="Q190" i="1" s="1"/>
  <c r="F190" i="1"/>
  <c r="P189" i="1"/>
  <c r="Q189" i="1" s="1"/>
  <c r="F189" i="1"/>
  <c r="P188" i="1"/>
  <c r="Q188" i="1" s="1"/>
  <c r="F188" i="1"/>
  <c r="P187" i="1"/>
  <c r="Q187" i="1" s="1"/>
  <c r="F187" i="1"/>
  <c r="I187" i="1" s="1"/>
  <c r="P186" i="1"/>
  <c r="Q186" i="1" s="1"/>
  <c r="F186" i="1"/>
  <c r="I186" i="1" s="1"/>
  <c r="P185" i="1"/>
  <c r="Q185" i="1" s="1"/>
  <c r="F185" i="1"/>
  <c r="P184" i="1"/>
  <c r="Q184" i="1" s="1"/>
  <c r="F184" i="1"/>
  <c r="P183" i="1"/>
  <c r="Q183" i="1" s="1"/>
  <c r="F183" i="1"/>
  <c r="P182" i="1"/>
  <c r="Q182" i="1" s="1"/>
  <c r="F182" i="1"/>
  <c r="P181" i="1"/>
  <c r="Q181" i="1" s="1"/>
  <c r="F181" i="1"/>
  <c r="P180" i="1"/>
  <c r="Q180" i="1" s="1"/>
  <c r="F180" i="1"/>
  <c r="P179" i="1"/>
  <c r="Q179" i="1" s="1"/>
  <c r="F179" i="1"/>
  <c r="I179" i="1" s="1"/>
  <c r="P178" i="1"/>
  <c r="Q178" i="1" s="1"/>
  <c r="F178" i="1"/>
  <c r="I178" i="1" s="1"/>
  <c r="P177" i="1"/>
  <c r="Q177" i="1" s="1"/>
  <c r="F177" i="1"/>
  <c r="P176" i="1"/>
  <c r="Q176" i="1" s="1"/>
  <c r="F176" i="1"/>
  <c r="P175" i="1"/>
  <c r="Q175" i="1" s="1"/>
  <c r="F175" i="1"/>
  <c r="I175" i="1" s="1"/>
  <c r="P174" i="1"/>
  <c r="Q174" i="1" s="1"/>
  <c r="F174" i="1"/>
  <c r="P173" i="1"/>
  <c r="Q173" i="1" s="1"/>
  <c r="F173" i="1"/>
  <c r="P172" i="1"/>
  <c r="Q172" i="1" s="1"/>
  <c r="F172" i="1"/>
  <c r="P171" i="1"/>
  <c r="Q171" i="1" s="1"/>
  <c r="F171" i="1"/>
  <c r="P170" i="1"/>
  <c r="Q170" i="1" s="1"/>
  <c r="F170" i="1"/>
  <c r="P169" i="1"/>
  <c r="Q169" i="1" s="1"/>
  <c r="F169" i="1"/>
  <c r="P168" i="1"/>
  <c r="Q168" i="1" s="1"/>
  <c r="F168" i="1"/>
  <c r="P167" i="1"/>
  <c r="Q167" i="1" s="1"/>
  <c r="F167" i="1"/>
  <c r="P166" i="1"/>
  <c r="Q166" i="1" s="1"/>
  <c r="F166" i="1"/>
  <c r="P165" i="1"/>
  <c r="Q165" i="1" s="1"/>
  <c r="F165" i="1"/>
  <c r="P164" i="1"/>
  <c r="Q164" i="1" s="1"/>
  <c r="F164" i="1"/>
  <c r="P163" i="1"/>
  <c r="Q163" i="1" s="1"/>
  <c r="F163" i="1"/>
  <c r="I163" i="1" s="1"/>
  <c r="P162" i="1"/>
  <c r="Q162" i="1" s="1"/>
  <c r="F162" i="1"/>
  <c r="I162" i="1" s="1"/>
  <c r="P161" i="1"/>
  <c r="Q161" i="1" s="1"/>
  <c r="F161" i="1"/>
  <c r="I161" i="1" s="1"/>
  <c r="P160" i="1"/>
  <c r="Q160" i="1" s="1"/>
  <c r="F160" i="1"/>
  <c r="P159" i="1"/>
  <c r="Q159" i="1" s="1"/>
  <c r="F159" i="1"/>
  <c r="I159" i="1" s="1"/>
  <c r="P158" i="1"/>
  <c r="Q158" i="1" s="1"/>
  <c r="F158" i="1"/>
  <c r="I158" i="1" s="1"/>
  <c r="P157" i="1"/>
  <c r="Q157" i="1" s="1"/>
  <c r="F157" i="1"/>
  <c r="I157" i="1" s="1"/>
  <c r="P156" i="1"/>
  <c r="Q156" i="1" s="1"/>
  <c r="F156" i="1"/>
  <c r="P155" i="1"/>
  <c r="Q155" i="1" s="1"/>
  <c r="F155" i="1"/>
  <c r="P154" i="1"/>
  <c r="Q154" i="1" s="1"/>
  <c r="F154" i="1"/>
  <c r="P153" i="1"/>
  <c r="Q153" i="1" s="1"/>
  <c r="F153" i="1"/>
  <c r="P152" i="1"/>
  <c r="Q152" i="1" s="1"/>
  <c r="F152" i="1"/>
  <c r="P151" i="1"/>
  <c r="Q151" i="1" s="1"/>
  <c r="F151" i="1"/>
  <c r="P150" i="1"/>
  <c r="Q150" i="1" s="1"/>
  <c r="F150" i="1"/>
  <c r="P149" i="1"/>
  <c r="Q149" i="1" s="1"/>
  <c r="F149" i="1"/>
  <c r="P148" i="1"/>
  <c r="Q148" i="1" s="1"/>
  <c r="F148" i="1"/>
  <c r="P147" i="1"/>
  <c r="Q147" i="1" s="1"/>
  <c r="F147" i="1"/>
  <c r="P146" i="1"/>
  <c r="Q146" i="1" s="1"/>
  <c r="F146" i="1"/>
  <c r="P145" i="1"/>
  <c r="Q145" i="1" s="1"/>
  <c r="F145" i="1"/>
  <c r="I145" i="1" s="1"/>
  <c r="P144" i="1"/>
  <c r="Q144" i="1" s="1"/>
  <c r="F144" i="1"/>
  <c r="I144" i="1" s="1"/>
  <c r="P143" i="1"/>
  <c r="Q143" i="1" s="1"/>
  <c r="F143" i="1"/>
  <c r="I143" i="1" s="1"/>
  <c r="P142" i="1"/>
  <c r="Q142" i="1" s="1"/>
  <c r="F142" i="1"/>
  <c r="I142" i="1" s="1"/>
  <c r="P141" i="1"/>
  <c r="Q141" i="1" s="1"/>
  <c r="F141" i="1"/>
  <c r="I141" i="1" s="1"/>
  <c r="P140" i="1"/>
  <c r="Q140" i="1" s="1"/>
  <c r="F140" i="1"/>
  <c r="I140" i="1" s="1"/>
  <c r="P139" i="1"/>
  <c r="Q139" i="1" s="1"/>
  <c r="F139" i="1"/>
  <c r="I139" i="1" s="1"/>
  <c r="P138" i="1"/>
  <c r="Q138" i="1" s="1"/>
  <c r="F138" i="1"/>
  <c r="P137" i="1"/>
  <c r="Q137" i="1" s="1"/>
  <c r="F137" i="1"/>
  <c r="P136" i="1"/>
  <c r="Q136" i="1" s="1"/>
  <c r="F136" i="1"/>
  <c r="P135" i="1"/>
  <c r="Q135" i="1" s="1"/>
  <c r="F135" i="1"/>
  <c r="P134" i="1"/>
  <c r="Q134" i="1" s="1"/>
  <c r="F134" i="1"/>
  <c r="P133" i="1"/>
  <c r="Q133" i="1" s="1"/>
  <c r="F133" i="1"/>
  <c r="P132" i="1"/>
  <c r="Q132" i="1" s="1"/>
  <c r="F132" i="1"/>
  <c r="P131" i="1"/>
  <c r="Q131" i="1" s="1"/>
  <c r="F131" i="1"/>
  <c r="P130" i="1"/>
  <c r="Q130" i="1" s="1"/>
  <c r="F130" i="1"/>
  <c r="P129" i="1"/>
  <c r="Q129" i="1" s="1"/>
  <c r="F129" i="1"/>
  <c r="I129" i="1" s="1"/>
  <c r="P128" i="1"/>
  <c r="Q128" i="1" s="1"/>
  <c r="F128" i="1"/>
  <c r="I128" i="1" s="1"/>
  <c r="P127" i="1"/>
  <c r="Q127" i="1" s="1"/>
  <c r="F127" i="1"/>
  <c r="I127" i="1" s="1"/>
  <c r="P126" i="1"/>
  <c r="Q126" i="1" s="1"/>
  <c r="F126" i="1"/>
  <c r="I126" i="1" s="1"/>
  <c r="P125" i="1"/>
  <c r="Q125" i="1" s="1"/>
  <c r="F125" i="1"/>
  <c r="I125" i="1" s="1"/>
  <c r="P124" i="1"/>
  <c r="Q124" i="1" s="1"/>
  <c r="F124" i="1"/>
  <c r="I124" i="1" s="1"/>
  <c r="P123" i="1"/>
  <c r="Q123" i="1" s="1"/>
  <c r="F123" i="1"/>
  <c r="P122" i="1"/>
  <c r="Q122" i="1" s="1"/>
  <c r="F122" i="1"/>
  <c r="P121" i="1"/>
  <c r="Q121" i="1" s="1"/>
  <c r="F121" i="1"/>
  <c r="P120" i="1"/>
  <c r="Q120" i="1" s="1"/>
  <c r="F120" i="1"/>
  <c r="P119" i="1"/>
  <c r="Q119" i="1" s="1"/>
  <c r="F119" i="1"/>
  <c r="P118" i="1"/>
  <c r="Q118" i="1" s="1"/>
  <c r="F118" i="1"/>
  <c r="P117" i="1"/>
  <c r="Q117" i="1" s="1"/>
  <c r="F117" i="1"/>
  <c r="P116" i="1"/>
  <c r="Q116" i="1" s="1"/>
  <c r="F116" i="1"/>
  <c r="P115" i="1"/>
  <c r="Q115" i="1" s="1"/>
  <c r="F115" i="1"/>
  <c r="P114" i="1"/>
  <c r="Q114" i="1" s="1"/>
  <c r="F114" i="1"/>
  <c r="P113" i="1"/>
  <c r="Q113" i="1" s="1"/>
  <c r="F113" i="1"/>
  <c r="I113" i="1" s="1"/>
  <c r="P112" i="1"/>
  <c r="Q112" i="1" s="1"/>
  <c r="F112" i="1"/>
  <c r="I112" i="1" s="1"/>
  <c r="P111" i="1"/>
  <c r="Q111" i="1" s="1"/>
  <c r="F111" i="1"/>
  <c r="I111" i="1" s="1"/>
  <c r="P110" i="1"/>
  <c r="Q110" i="1" s="1"/>
  <c r="F110" i="1"/>
  <c r="I110" i="1" s="1"/>
  <c r="P109" i="1"/>
  <c r="Q109" i="1" s="1"/>
  <c r="F109" i="1"/>
  <c r="I109" i="1" s="1"/>
  <c r="P108" i="1"/>
  <c r="Q108" i="1" s="1"/>
  <c r="F108" i="1"/>
  <c r="P107" i="1"/>
  <c r="Q107" i="1" s="1"/>
  <c r="F107" i="1"/>
  <c r="P106" i="1"/>
  <c r="Q106" i="1" s="1"/>
  <c r="F106" i="1"/>
  <c r="P105" i="1"/>
  <c r="Q105" i="1" s="1"/>
  <c r="F105" i="1"/>
  <c r="P104" i="1"/>
  <c r="Q104" i="1" s="1"/>
  <c r="F104" i="1"/>
  <c r="P103" i="1"/>
  <c r="Q103" i="1" s="1"/>
  <c r="F103" i="1"/>
  <c r="I103" i="1" s="1"/>
  <c r="P102" i="1"/>
  <c r="Q102" i="1" s="1"/>
  <c r="F102" i="1"/>
  <c r="I102" i="1" s="1"/>
  <c r="P101" i="1"/>
  <c r="Q101" i="1" s="1"/>
  <c r="F101" i="1"/>
  <c r="P100" i="1"/>
  <c r="Q100" i="1" s="1"/>
  <c r="F100" i="1"/>
  <c r="P99" i="1"/>
  <c r="Q99" i="1" s="1"/>
  <c r="F99" i="1"/>
  <c r="P98" i="1"/>
  <c r="Q98" i="1" s="1"/>
  <c r="F98" i="1"/>
  <c r="P97" i="1"/>
  <c r="Q97" i="1" s="1"/>
  <c r="F97" i="1"/>
  <c r="P96" i="1"/>
  <c r="Q96" i="1" s="1"/>
  <c r="F96" i="1"/>
  <c r="P95" i="1"/>
  <c r="Q95" i="1" s="1"/>
  <c r="F95" i="1"/>
  <c r="P94" i="1"/>
  <c r="Q94" i="1" s="1"/>
  <c r="F94" i="1"/>
  <c r="P93" i="1"/>
  <c r="Q93" i="1" s="1"/>
  <c r="F93" i="1"/>
  <c r="P92" i="1"/>
  <c r="Q92" i="1" s="1"/>
  <c r="F92" i="1"/>
  <c r="P91" i="1"/>
  <c r="Q91" i="1" s="1"/>
  <c r="F91" i="1"/>
  <c r="P90" i="1"/>
  <c r="Q90" i="1" s="1"/>
  <c r="F90" i="1"/>
  <c r="I90" i="1" s="1"/>
  <c r="P89" i="1"/>
  <c r="Q89" i="1" s="1"/>
  <c r="F89" i="1"/>
  <c r="I89" i="1" s="1"/>
  <c r="P88" i="1"/>
  <c r="Q88" i="1" s="1"/>
  <c r="F88" i="1"/>
  <c r="P87" i="1"/>
  <c r="Q87" i="1" s="1"/>
  <c r="F87" i="1"/>
  <c r="P86" i="1"/>
  <c r="Q86" i="1" s="1"/>
  <c r="F86" i="1"/>
  <c r="P85" i="1"/>
  <c r="Q85" i="1" s="1"/>
  <c r="F85" i="1"/>
  <c r="P84" i="1"/>
  <c r="Q84" i="1" s="1"/>
  <c r="F84" i="1"/>
  <c r="I84" i="1" s="1"/>
  <c r="P83" i="1"/>
  <c r="Q83" i="1" s="1"/>
  <c r="F83" i="1"/>
  <c r="P82" i="1"/>
  <c r="Q82" i="1" s="1"/>
  <c r="F82" i="1"/>
  <c r="I82" i="1" s="1"/>
  <c r="P81" i="1"/>
  <c r="Q81" i="1" s="1"/>
  <c r="F81" i="1"/>
  <c r="I81" i="1" s="1"/>
  <c r="P80" i="1"/>
  <c r="Q80" i="1" s="1"/>
  <c r="F80" i="1"/>
  <c r="I80" i="1" s="1"/>
  <c r="P79" i="1"/>
  <c r="Q79" i="1" s="1"/>
  <c r="F79" i="1"/>
  <c r="P78" i="1"/>
  <c r="Q78" i="1" s="1"/>
  <c r="F78" i="1"/>
  <c r="P77" i="1"/>
  <c r="Q77" i="1" s="1"/>
  <c r="F77" i="1"/>
  <c r="P76" i="1"/>
  <c r="Q76" i="1" s="1"/>
  <c r="F76" i="1"/>
  <c r="P75" i="1"/>
  <c r="Q75" i="1" s="1"/>
  <c r="F75" i="1"/>
  <c r="P74" i="1"/>
  <c r="Q74" i="1" s="1"/>
  <c r="F74" i="1"/>
  <c r="I74" i="1" s="1"/>
  <c r="P73" i="1"/>
  <c r="Q73" i="1" s="1"/>
  <c r="F73" i="1"/>
  <c r="I73" i="1" s="1"/>
  <c r="P72" i="1"/>
  <c r="Q72" i="1" s="1"/>
  <c r="F72" i="1"/>
  <c r="P71" i="1"/>
  <c r="Q71" i="1" s="1"/>
  <c r="F71" i="1"/>
  <c r="P70" i="1"/>
  <c r="Q70" i="1" s="1"/>
  <c r="F70" i="1"/>
  <c r="P69" i="1"/>
  <c r="Q69" i="1" s="1"/>
  <c r="F69" i="1"/>
  <c r="P68" i="1"/>
  <c r="Q68" i="1" s="1"/>
  <c r="F68" i="1"/>
  <c r="P67" i="1"/>
  <c r="Q67" i="1" s="1"/>
  <c r="F67" i="1"/>
  <c r="P66" i="1"/>
  <c r="Q66" i="1" s="1"/>
  <c r="F66" i="1"/>
  <c r="P65" i="1"/>
  <c r="Q65" i="1" s="1"/>
  <c r="F65" i="1"/>
  <c r="I65" i="1" s="1"/>
  <c r="P64" i="1"/>
  <c r="Q64" i="1" s="1"/>
  <c r="F64" i="1"/>
  <c r="P63" i="1"/>
  <c r="Q63" i="1" s="1"/>
  <c r="F63" i="1"/>
  <c r="P62" i="1"/>
  <c r="Q62" i="1" s="1"/>
  <c r="F62" i="1"/>
  <c r="P61" i="1"/>
  <c r="Q61" i="1" s="1"/>
  <c r="F61" i="1"/>
  <c r="P60" i="1"/>
  <c r="Q60" i="1" s="1"/>
  <c r="F60" i="1"/>
  <c r="P59" i="1"/>
  <c r="Q59" i="1" s="1"/>
  <c r="F59" i="1"/>
  <c r="P58" i="1"/>
  <c r="Q58" i="1" s="1"/>
  <c r="F58" i="1"/>
  <c r="P57" i="1"/>
  <c r="Q57" i="1" s="1"/>
  <c r="F57" i="1"/>
  <c r="I57" i="1" s="1"/>
  <c r="P56" i="1"/>
  <c r="Q56" i="1" s="1"/>
  <c r="F56" i="1"/>
  <c r="I56" i="1" s="1"/>
  <c r="P55" i="1"/>
  <c r="Q55" i="1" s="1"/>
  <c r="F55" i="1"/>
  <c r="I55" i="1" s="1"/>
  <c r="P54" i="1"/>
  <c r="Q54" i="1" s="1"/>
  <c r="F54" i="1"/>
  <c r="P53" i="1"/>
  <c r="Q53" i="1" s="1"/>
  <c r="F53" i="1"/>
  <c r="P52" i="1"/>
  <c r="Q52" i="1" s="1"/>
  <c r="F52" i="1"/>
  <c r="P51" i="1"/>
  <c r="Q51" i="1" s="1"/>
  <c r="F51" i="1"/>
  <c r="P50" i="1"/>
  <c r="Q50" i="1" s="1"/>
  <c r="F50" i="1"/>
  <c r="P49" i="1"/>
  <c r="Q49" i="1" s="1"/>
  <c r="F49" i="1"/>
  <c r="I49" i="1" s="1"/>
  <c r="P48" i="1"/>
  <c r="Q48" i="1" s="1"/>
  <c r="F48" i="1"/>
  <c r="I48" i="1" s="1"/>
  <c r="P47" i="1"/>
  <c r="Q47" i="1" s="1"/>
  <c r="F47" i="1"/>
  <c r="I47" i="1" s="1"/>
  <c r="P46" i="1"/>
  <c r="Q46" i="1" s="1"/>
  <c r="F46" i="1"/>
  <c r="P45" i="1"/>
  <c r="Q45" i="1" s="1"/>
  <c r="F45" i="1"/>
  <c r="I45" i="1" s="1"/>
  <c r="P44" i="1"/>
  <c r="Q44" i="1" s="1"/>
  <c r="F44" i="1"/>
  <c r="I44" i="1" s="1"/>
  <c r="P43" i="1"/>
  <c r="Q43" i="1" s="1"/>
  <c r="F43" i="1"/>
  <c r="I43" i="1" s="1"/>
  <c r="P42" i="1"/>
  <c r="Q42" i="1" s="1"/>
  <c r="F42" i="1"/>
  <c r="P41" i="1"/>
  <c r="Q41" i="1" s="1"/>
  <c r="F41" i="1"/>
  <c r="I41" i="1" s="1"/>
  <c r="P40" i="1"/>
  <c r="Q40" i="1" s="1"/>
  <c r="F40" i="1"/>
  <c r="P39" i="1"/>
  <c r="Q39" i="1" s="1"/>
  <c r="F39" i="1"/>
  <c r="I39" i="1" s="1"/>
  <c r="P38" i="1"/>
  <c r="Q38" i="1" s="1"/>
  <c r="F38" i="1"/>
  <c r="I38" i="1" s="1"/>
  <c r="P37" i="1"/>
  <c r="Q37" i="1" s="1"/>
  <c r="F37" i="1"/>
  <c r="I37" i="1" s="1"/>
  <c r="P36" i="1"/>
  <c r="Q36" i="1" s="1"/>
  <c r="F36" i="1"/>
  <c r="P35" i="1"/>
  <c r="Q35" i="1" s="1"/>
  <c r="F35" i="1"/>
  <c r="P34" i="1"/>
  <c r="Q34" i="1" s="1"/>
  <c r="F34" i="1"/>
  <c r="P33" i="1"/>
  <c r="Q33" i="1" s="1"/>
  <c r="F33" i="1"/>
  <c r="P32" i="1"/>
  <c r="Q32" i="1" s="1"/>
  <c r="F32" i="1"/>
  <c r="I32" i="1" s="1"/>
  <c r="P31" i="1"/>
  <c r="Q31" i="1" s="1"/>
  <c r="F31" i="1"/>
  <c r="I31" i="1" s="1"/>
  <c r="P30" i="1"/>
  <c r="Q30" i="1" s="1"/>
  <c r="F30" i="1"/>
  <c r="I30" i="1" s="1"/>
  <c r="P29" i="1"/>
  <c r="Q29" i="1" s="1"/>
  <c r="F29" i="1"/>
  <c r="P28" i="1"/>
  <c r="Q28" i="1" s="1"/>
  <c r="F28" i="1"/>
  <c r="P27" i="1"/>
  <c r="Q27" i="1" s="1"/>
  <c r="F27" i="1"/>
  <c r="P26" i="1"/>
  <c r="Q26" i="1" s="1"/>
  <c r="F26" i="1"/>
  <c r="I26" i="1" s="1"/>
  <c r="P25" i="1"/>
  <c r="Q25" i="1" s="1"/>
  <c r="F25" i="1"/>
  <c r="I25" i="1" s="1"/>
  <c r="P24" i="1"/>
  <c r="Q24" i="1" s="1"/>
  <c r="F24" i="1"/>
  <c r="I24" i="1" s="1"/>
  <c r="P23" i="1"/>
  <c r="Q23" i="1" s="1"/>
  <c r="F23" i="1"/>
  <c r="I23" i="1" s="1"/>
  <c r="P22" i="1"/>
  <c r="Q22" i="1" s="1"/>
  <c r="F22" i="1"/>
  <c r="I22" i="1" s="1"/>
  <c r="P21" i="1"/>
  <c r="Q21" i="1" s="1"/>
  <c r="F21" i="1"/>
  <c r="P20" i="1"/>
  <c r="Q20" i="1" s="1"/>
  <c r="F20" i="1"/>
  <c r="P19" i="1"/>
  <c r="Q19" i="1" s="1"/>
  <c r="F19" i="1"/>
  <c r="I19" i="1" s="1"/>
  <c r="P18" i="1"/>
  <c r="Q18" i="1" s="1"/>
  <c r="F18" i="1"/>
  <c r="I18" i="1" s="1"/>
  <c r="P17" i="1"/>
  <c r="Q17" i="1" s="1"/>
  <c r="F17" i="1"/>
  <c r="I17" i="1" s="1"/>
  <c r="P16" i="1"/>
  <c r="Q16" i="1" s="1"/>
  <c r="F16" i="1"/>
  <c r="I16" i="1" s="1"/>
  <c r="P15" i="1"/>
  <c r="Q15" i="1" s="1"/>
  <c r="F15" i="1"/>
  <c r="I15" i="1" s="1"/>
  <c r="P14" i="1"/>
  <c r="Q14" i="1" s="1"/>
  <c r="F14" i="1"/>
  <c r="I14" i="1" s="1"/>
  <c r="P13" i="1"/>
  <c r="Q13" i="1" s="1"/>
  <c r="F13" i="1"/>
  <c r="P12" i="1"/>
  <c r="Q12" i="1" s="1"/>
  <c r="F12" i="1"/>
  <c r="P11" i="1"/>
  <c r="Q11" i="1" s="1"/>
  <c r="F11" i="1"/>
  <c r="I11" i="1" s="1"/>
  <c r="P10" i="1"/>
  <c r="Q10" i="1" s="1"/>
  <c r="F10" i="1"/>
  <c r="I10" i="1" s="1"/>
  <c r="P9" i="1"/>
  <c r="Q9" i="1" s="1"/>
  <c r="F9" i="1"/>
  <c r="I9" i="1" s="1"/>
  <c r="P8" i="1"/>
  <c r="Q8" i="1" s="1"/>
  <c r="F8" i="1"/>
  <c r="I8" i="1" s="1"/>
  <c r="P7" i="1"/>
  <c r="Q7" i="1" s="1"/>
  <c r="F7" i="1"/>
  <c r="I7" i="1" s="1"/>
  <c r="P6" i="1"/>
  <c r="Q6" i="1" s="1"/>
  <c r="F6" i="1"/>
  <c r="I6" i="1" s="1"/>
  <c r="P5" i="1"/>
  <c r="P350" i="1" s="1"/>
  <c r="F5" i="1"/>
  <c r="F350" i="1" s="1"/>
  <c r="I5" i="1" l="1"/>
  <c r="I350" i="1" s="1"/>
  <c r="Q5" i="1"/>
</calcChain>
</file>

<file path=xl/sharedStrings.xml><?xml version="1.0" encoding="utf-8"?>
<sst xmlns="http://schemas.openxmlformats.org/spreadsheetml/2006/main" count="1640" uniqueCount="744">
  <si>
    <t>Funding for the Better Care Fund 2015-16</t>
  </si>
  <si>
    <t>Revenue funding for the BCF</t>
  </si>
  <si>
    <t>BCF contributions to District Councils for DFG</t>
  </si>
  <si>
    <t>Local Authority</t>
  </si>
  <si>
    <t>Disabilities Facilities Grant
£000</t>
  </si>
  <si>
    <t>Social Care Capital Grant
£000</t>
  </si>
  <si>
    <t>CCG</t>
  </si>
  <si>
    <t>£ from CCG for BCF
£000</t>
  </si>
  <si>
    <t>CCG revenue funding potentially subject to pay-for-performance measures
£000</t>
  </si>
  <si>
    <t>Total (= sum of columns B C and E)
£000</t>
  </si>
  <si>
    <t>Total BCF revenue funding potentially subject to pay-for-performance measures
£000</t>
  </si>
  <si>
    <t>Council</t>
  </si>
  <si>
    <t>Minimum Better Care Funding for DFG
£000</t>
  </si>
  <si>
    <t>Previous revenue
£ from CCG for BCF
£000</t>
  </si>
  <si>
    <t>Previous Total
£000</t>
  </si>
  <si>
    <t>Difference in Totals</t>
  </si>
  <si>
    <t>Difference in Totals %</t>
  </si>
  <si>
    <t>Barking and Dagenham</t>
  </si>
  <si>
    <t>NHS Barking and Dagenham CCG</t>
  </si>
  <si>
    <t>Barnet</t>
  </si>
  <si>
    <t>NHS Barnet CCG</t>
  </si>
  <si>
    <t>Barnsley</t>
  </si>
  <si>
    <t>NHS Barnsley CCG</t>
  </si>
  <si>
    <t>Bath and North East Somerset</t>
  </si>
  <si>
    <t>NHS Bath and North East Somerset CCG</t>
  </si>
  <si>
    <t>Bedford</t>
  </si>
  <si>
    <t>NHS Bedfordshire CCG</t>
  </si>
  <si>
    <t>Bexley</t>
  </si>
  <si>
    <t>NHS Bexley CCG</t>
  </si>
  <si>
    <t>Birmingham</t>
  </si>
  <si>
    <t>NHS Sandwell and West Birmingham CCG</t>
  </si>
  <si>
    <t>NHS Birmingham South and Central CCG</t>
  </si>
  <si>
    <t/>
  </si>
  <si>
    <t>NHS Birmingham Crosscity CCG</t>
  </si>
  <si>
    <t>Blackburn with Darwen</t>
  </si>
  <si>
    <t>NHS Blackburn with Darwen CCG</t>
  </si>
  <si>
    <t>Blackpool</t>
  </si>
  <si>
    <t>NHS Blackpool CCG</t>
  </si>
  <si>
    <t>Bolton</t>
  </si>
  <si>
    <t>NHS Bolton CCG</t>
  </si>
  <si>
    <t>Bournemouth</t>
  </si>
  <si>
    <t>NHS Dorset CCG</t>
  </si>
  <si>
    <t>Bracknell Forest</t>
  </si>
  <si>
    <t>NHS Bracknell and Ascot CCG</t>
  </si>
  <si>
    <t>Bradford</t>
  </si>
  <si>
    <t>NHS Bradford Districts CCG</t>
  </si>
  <si>
    <t>NHS Bradford City CCG</t>
  </si>
  <si>
    <t>NHS Airedale, Wharfedale and Craven CCG</t>
  </si>
  <si>
    <t>Brent</t>
  </si>
  <si>
    <t>NHS Brent CCG</t>
  </si>
  <si>
    <t>Brighton and Hove</t>
  </si>
  <si>
    <t>NHS Brighton and Hove CCG</t>
  </si>
  <si>
    <t>Bristol, City of</t>
  </si>
  <si>
    <t>NHS Bristol CCG</t>
  </si>
  <si>
    <t>Bromley</t>
  </si>
  <si>
    <t>NHS Bromley CCG</t>
  </si>
  <si>
    <t>Buckinghamshire</t>
  </si>
  <si>
    <t>NHS Milton Keynes CCG</t>
  </si>
  <si>
    <t>Aylesbury Vale</t>
  </si>
  <si>
    <t>NHS Chiltern CCG</t>
  </si>
  <si>
    <t>Chiltern</t>
  </si>
  <si>
    <t>NHS Aylesbury Vale CCG</t>
  </si>
  <si>
    <t>South Bucks</t>
  </si>
  <si>
    <t>Wycombe</t>
  </si>
  <si>
    <t>Bury</t>
  </si>
  <si>
    <t>NHS Bury CCG</t>
  </si>
  <si>
    <t>Calderdale</t>
  </si>
  <si>
    <t>NHS Calderdale CCG</t>
  </si>
  <si>
    <t>Cambridgeshire</t>
  </si>
  <si>
    <t>NHS Cambridgeshire and Peterborough CCG</t>
  </si>
  <si>
    <t>Cambridge</t>
  </si>
  <si>
    <t>East Cambridgeshire</t>
  </si>
  <si>
    <t>Fenland</t>
  </si>
  <si>
    <t>Huntingdonshire</t>
  </si>
  <si>
    <t>South Cambridgeshire</t>
  </si>
  <si>
    <t>Camden</t>
  </si>
  <si>
    <t>NHS Camden CCG</t>
  </si>
  <si>
    <t>Central Bedfordshire</t>
  </si>
  <si>
    <t>Cheshire East</t>
  </si>
  <si>
    <t>NHS South Cheshire CCG</t>
  </si>
  <si>
    <t>NHS Eastern Cheshire CCG</t>
  </si>
  <si>
    <t>Cheshire West and Chester</t>
  </si>
  <si>
    <t>NHS West Cheshire CCG</t>
  </si>
  <si>
    <t>NHS Vale Royal CCG</t>
  </si>
  <si>
    <t>City of London</t>
  </si>
  <si>
    <t>NHS City and Hackney CCG</t>
  </si>
  <si>
    <t>Cornwall</t>
  </si>
  <si>
    <t>NHS Kernow CCG</t>
  </si>
  <si>
    <t>County Durham</t>
  </si>
  <si>
    <t>NHS North Durham CCG</t>
  </si>
  <si>
    <t>NHS Durham Dales, Easington and Sedgefield CCG</t>
  </si>
  <si>
    <t>Coventry</t>
  </si>
  <si>
    <t>NHS Coventry and Rugby CCG</t>
  </si>
  <si>
    <t>Croydon</t>
  </si>
  <si>
    <t>NHS Croydon CCG</t>
  </si>
  <si>
    <t>Cumbria</t>
  </si>
  <si>
    <t>NHS Cumbria CCG</t>
  </si>
  <si>
    <t>Allerdale</t>
  </si>
  <si>
    <t>Barrow-in-Furness</t>
  </si>
  <si>
    <t>Carlisle</t>
  </si>
  <si>
    <t>Copeland</t>
  </si>
  <si>
    <t>Eden</t>
  </si>
  <si>
    <t>South Lakeland</t>
  </si>
  <si>
    <t>Darlington</t>
  </si>
  <si>
    <t>NHS Darlington CCG</t>
  </si>
  <si>
    <t>Derby</t>
  </si>
  <si>
    <t>NHS Southern Derbyshire CCG</t>
  </si>
  <si>
    <t>Derbyshire</t>
  </si>
  <si>
    <t>NHS Tameside and Glossop CCG</t>
  </si>
  <si>
    <t>Amber Valley</t>
  </si>
  <si>
    <t>Bolsover</t>
  </si>
  <si>
    <t>NHS North Derbyshire CCG</t>
  </si>
  <si>
    <t>Chesterfield</t>
  </si>
  <si>
    <t>NHS Hardwick CCG</t>
  </si>
  <si>
    <t>Derbyshire Dales</t>
  </si>
  <si>
    <t>NHS Erewash CCG</t>
  </si>
  <si>
    <t>Erewash</t>
  </si>
  <si>
    <t>High Peak</t>
  </si>
  <si>
    <t>North East Derbyshire</t>
  </si>
  <si>
    <t>South Derbyshire</t>
  </si>
  <si>
    <t>Devon</t>
  </si>
  <si>
    <t>NHS South Devon and Torbay CCG</t>
  </si>
  <si>
    <t>East Devon</t>
  </si>
  <si>
    <t>NHS North, East, West Devon CCG</t>
  </si>
  <si>
    <t>Exeter</t>
  </si>
  <si>
    <t>Mid Devon</t>
  </si>
  <si>
    <t>North Devon</t>
  </si>
  <si>
    <t>South Hams</t>
  </si>
  <si>
    <t>Teignbridge</t>
  </si>
  <si>
    <t>Torridge</t>
  </si>
  <si>
    <t>West Devon</t>
  </si>
  <si>
    <t>Doncaster</t>
  </si>
  <si>
    <t>NHS Doncaster CCG</t>
  </si>
  <si>
    <t>Dorset</t>
  </si>
  <si>
    <t>Christchurch</t>
  </si>
  <si>
    <t>East Dorset</t>
  </si>
  <si>
    <t>North Dorset</t>
  </si>
  <si>
    <t>Purbeck</t>
  </si>
  <si>
    <t>West Dorset</t>
  </si>
  <si>
    <t>Weymouth and Portland</t>
  </si>
  <si>
    <t>Dudley</t>
  </si>
  <si>
    <t>NHS Dudley CCG</t>
  </si>
  <si>
    <t>Ealing</t>
  </si>
  <si>
    <t>NHS Ealing CCG</t>
  </si>
  <si>
    <t>East Riding of Yorkshire</t>
  </si>
  <si>
    <t>NHS Vale of York CCG</t>
  </si>
  <si>
    <t>NHS East Riding of Yorkshire CCG</t>
  </si>
  <si>
    <t>East Sussex</t>
  </si>
  <si>
    <t>NHS High Weald Lewes Havens CCG</t>
  </si>
  <si>
    <t>Eastbourne</t>
  </si>
  <si>
    <t>NHS Hastings and Rother CCG</t>
  </si>
  <si>
    <t>Hastings</t>
  </si>
  <si>
    <t>NHS Eastbourne, Hailsham and Seaford CCG</t>
  </si>
  <si>
    <t>Lewes</t>
  </si>
  <si>
    <t>Rother</t>
  </si>
  <si>
    <t>Wealden</t>
  </si>
  <si>
    <t>Enfield</t>
  </si>
  <si>
    <t>NHS Enfield CCG</t>
  </si>
  <si>
    <t>Essex</t>
  </si>
  <si>
    <t>NHS West Essex CCG</t>
  </si>
  <si>
    <t>Basildon</t>
  </si>
  <si>
    <t>NHS North East Essex CCG</t>
  </si>
  <si>
    <t>Braintree</t>
  </si>
  <si>
    <t>NHS Mid Essex CCG</t>
  </si>
  <si>
    <t>Brentwood</t>
  </si>
  <si>
    <t>NHS Castle Point and Rochford CCG</t>
  </si>
  <si>
    <t>Castle Point</t>
  </si>
  <si>
    <t>NHS Basildon and Brentwood CCG</t>
  </si>
  <si>
    <t>Chelmsford</t>
  </si>
  <si>
    <t>Colchester</t>
  </si>
  <si>
    <t>Epping Forest</t>
  </si>
  <si>
    <t>Harlow</t>
  </si>
  <si>
    <t>Maldon</t>
  </si>
  <si>
    <t>Rochford</t>
  </si>
  <si>
    <t>Tendring</t>
  </si>
  <si>
    <t>Uttlesford</t>
  </si>
  <si>
    <t>Gateshead</t>
  </si>
  <si>
    <t>NHS Gateshead CCG</t>
  </si>
  <si>
    <t>Gloucestershire</t>
  </si>
  <si>
    <t>NHS Gloucestershire CCG</t>
  </si>
  <si>
    <t>Cheltenham</t>
  </si>
  <si>
    <t>Cotswold</t>
  </si>
  <si>
    <t>Forest of Dean</t>
  </si>
  <si>
    <t>Gloucester</t>
  </si>
  <si>
    <t>Stroud</t>
  </si>
  <si>
    <t>Tewkesbury</t>
  </si>
  <si>
    <t>Greenwich</t>
  </si>
  <si>
    <t>NHS Greenwich CCG</t>
  </si>
  <si>
    <t>Hackney</t>
  </si>
  <si>
    <t>Halton</t>
  </si>
  <si>
    <t>NHS Halton CCG</t>
  </si>
  <si>
    <t>Hammersmith and Fulham</t>
  </si>
  <si>
    <t>NHS Hammersmith and Fulham CCG</t>
  </si>
  <si>
    <t>Hampshire</t>
  </si>
  <si>
    <t>NHS West Hampshire CCG</t>
  </si>
  <si>
    <t>Basingstoke and Deane</t>
  </si>
  <si>
    <t>NHS South Eastern Hampshire CCG</t>
  </si>
  <si>
    <t>East Hampshire</t>
  </si>
  <si>
    <t>NHS North Hampshire CCG</t>
  </si>
  <si>
    <t>Eastleigh</t>
  </si>
  <si>
    <t>NHS North East Hampshire and Farnham CCG</t>
  </si>
  <si>
    <t>Fareham</t>
  </si>
  <si>
    <t>NHS Fareham and Gosport CCG</t>
  </si>
  <si>
    <t>Gosport</t>
  </si>
  <si>
    <t>Hart</t>
  </si>
  <si>
    <t>Havant</t>
  </si>
  <si>
    <t>New Forest</t>
  </si>
  <si>
    <t>Rushmoor</t>
  </si>
  <si>
    <t>Test Valley</t>
  </si>
  <si>
    <t>Winchester</t>
  </si>
  <si>
    <t>Haringey</t>
  </si>
  <si>
    <t>NHS Haringey CCG</t>
  </si>
  <si>
    <t>Harrow</t>
  </si>
  <si>
    <t>NHS Harrow CCG</t>
  </si>
  <si>
    <t>Hartlepool</t>
  </si>
  <si>
    <t>NHS Hartlepool and Stockton-On-Tees CCG</t>
  </si>
  <si>
    <t>Havering</t>
  </si>
  <si>
    <t>NHS Havering CCG</t>
  </si>
  <si>
    <t>Herefordshire, County of</t>
  </si>
  <si>
    <t>NHS Herefordshire CCG</t>
  </si>
  <si>
    <t>Hertfordshire</t>
  </si>
  <si>
    <t>NHS Herts Valleys CCG</t>
  </si>
  <si>
    <t>Broxbourne</t>
  </si>
  <si>
    <t>NHS East and North Hertfordshire CCG</t>
  </si>
  <si>
    <t>Dacorum</t>
  </si>
  <si>
    <t>East Hertfordshire</t>
  </si>
  <si>
    <t>Hertsmere</t>
  </si>
  <si>
    <t>North Hertfordshire</t>
  </si>
  <si>
    <t>St Albans</t>
  </si>
  <si>
    <t>Stevenage</t>
  </si>
  <si>
    <t>Three Rivers</t>
  </si>
  <si>
    <t>Watford</t>
  </si>
  <si>
    <t>Welwyn Hatfield</t>
  </si>
  <si>
    <t>Hillingdon</t>
  </si>
  <si>
    <t>NHS Hillingdon CCG</t>
  </si>
  <si>
    <t>Hounslow</t>
  </si>
  <si>
    <t>NHS Hounslow CCG</t>
  </si>
  <si>
    <t>Isle of Wight</t>
  </si>
  <si>
    <t>NHS Isle of Wight CCG</t>
  </si>
  <si>
    <t>Isles of Scilly</t>
  </si>
  <si>
    <t>Islington</t>
  </si>
  <si>
    <t>NHS Islington CCG</t>
  </si>
  <si>
    <t>Kensington and Chelsea</t>
  </si>
  <si>
    <t>NHS West London (K&amp;C &amp; QPP) CCG</t>
  </si>
  <si>
    <t>Kent</t>
  </si>
  <si>
    <t>NHS West Kent CCG</t>
  </si>
  <si>
    <t>Ashford</t>
  </si>
  <si>
    <t>NHS Thanet CCG</t>
  </si>
  <si>
    <t>Canterbury</t>
  </si>
  <si>
    <t>NHS Swale CCG</t>
  </si>
  <si>
    <t>Dartford</t>
  </si>
  <si>
    <t>NHS South Kent Coast CCG</t>
  </si>
  <si>
    <t>Dover</t>
  </si>
  <si>
    <t>NHS Dartford, Gravesham and Swanley CCG</t>
  </si>
  <si>
    <t>Gravesham</t>
  </si>
  <si>
    <t>NHS Canterbury and Coastal CCG</t>
  </si>
  <si>
    <t>Maidstone</t>
  </si>
  <si>
    <t>NHS Ashford CCG</t>
  </si>
  <si>
    <t>Sevenoaks</t>
  </si>
  <si>
    <t>Shepway</t>
  </si>
  <si>
    <t>Swale</t>
  </si>
  <si>
    <t>Thanet</t>
  </si>
  <si>
    <t>Tonbridge and Malling</t>
  </si>
  <si>
    <t>Tunbridge Wells</t>
  </si>
  <si>
    <t>Kingston upon Hull, City of</t>
  </si>
  <si>
    <t>NHS Hull CCG</t>
  </si>
  <si>
    <t>Kingston upon Thames</t>
  </si>
  <si>
    <t>NHS Kingston CCG</t>
  </si>
  <si>
    <t>Kirklees</t>
  </si>
  <si>
    <t>NHS North Kirklees CCG</t>
  </si>
  <si>
    <t>NHS Greater Huddersfield CCG</t>
  </si>
  <si>
    <t>Knowsley</t>
  </si>
  <si>
    <t>NHS Knowsley CCG</t>
  </si>
  <si>
    <t>Lambeth</t>
  </si>
  <si>
    <t>NHS Lambeth CCG</t>
  </si>
  <si>
    <t>Lancashire</t>
  </si>
  <si>
    <t>NHS West Lancashire CCG</t>
  </si>
  <si>
    <t>Burnley</t>
  </si>
  <si>
    <t>NHS Lancashire North CCG</t>
  </si>
  <si>
    <t>Chorley</t>
  </si>
  <si>
    <t>NHS Greater Preston CCG</t>
  </si>
  <si>
    <t>Fylde</t>
  </si>
  <si>
    <t>NHS Fylde &amp; Wyre CCG</t>
  </si>
  <si>
    <t>Hyndburn</t>
  </si>
  <si>
    <t>NHS East Lancashire CCG</t>
  </si>
  <si>
    <t>Lancaster</t>
  </si>
  <si>
    <t>NHS Chorley and South Ribble CCG</t>
  </si>
  <si>
    <t>Pendle</t>
  </si>
  <si>
    <t>Preston</t>
  </si>
  <si>
    <t>Ribble Valley</t>
  </si>
  <si>
    <t>Rossendale</t>
  </si>
  <si>
    <t>South Ribble</t>
  </si>
  <si>
    <t>West Lancashire</t>
  </si>
  <si>
    <t>Wyre</t>
  </si>
  <si>
    <t>Leeds</t>
  </si>
  <si>
    <t>NHS Leeds West CCG</t>
  </si>
  <si>
    <t>NHS Leeds South and East CCG</t>
  </si>
  <si>
    <t>NHS Leeds North CCG</t>
  </si>
  <si>
    <t>Leicester</t>
  </si>
  <si>
    <t>NHS Leicester City CCG</t>
  </si>
  <si>
    <t>Leicestershire</t>
  </si>
  <si>
    <t>NHS West Leicestershire CCG</t>
  </si>
  <si>
    <t>Blaby</t>
  </si>
  <si>
    <t>NHS East Leicestershire and Rutland CCG</t>
  </si>
  <si>
    <t>Charnwood</t>
  </si>
  <si>
    <t>Harborough</t>
  </si>
  <si>
    <t>Hinckley and Bosworth</t>
  </si>
  <si>
    <t>Melton</t>
  </si>
  <si>
    <t>North West Leicestershire</t>
  </si>
  <si>
    <t>Oadby and Wigston</t>
  </si>
  <si>
    <t>Lewisham</t>
  </si>
  <si>
    <t>NHS Lewisham CCG</t>
  </si>
  <si>
    <t>Lincolnshire</t>
  </si>
  <si>
    <t>NHS South West Lincolnshire CCG</t>
  </si>
  <si>
    <t>Boston</t>
  </si>
  <si>
    <t>NHS South Lincolnshire CCG</t>
  </si>
  <si>
    <t>East Lindsey</t>
  </si>
  <si>
    <t>NHS Lincolnshire West CCG</t>
  </si>
  <si>
    <t>Lincoln</t>
  </si>
  <si>
    <t>NHS Lincolnshire East CCG</t>
  </si>
  <si>
    <t>North Kesteven</t>
  </si>
  <si>
    <t>South Holland</t>
  </si>
  <si>
    <t>South Kesteven</t>
  </si>
  <si>
    <t>West Lindsey</t>
  </si>
  <si>
    <t>Liverpool</t>
  </si>
  <si>
    <t>NHS Liverpool CCG</t>
  </si>
  <si>
    <t>Luton</t>
  </si>
  <si>
    <t>NHS Luton CCG</t>
  </si>
  <si>
    <t>Manchester</t>
  </si>
  <si>
    <t>NHS South Manchester CCG</t>
  </si>
  <si>
    <t>NHS North Manchester CCG</t>
  </si>
  <si>
    <t>NHS Central Manchester CCG</t>
  </si>
  <si>
    <t>Medway</t>
  </si>
  <si>
    <t>NHS Medway CCG</t>
  </si>
  <si>
    <t>Merton</t>
  </si>
  <si>
    <t>NHS Merton CCG</t>
  </si>
  <si>
    <t>Middlesbrough</t>
  </si>
  <si>
    <t>NHS South Tees CCG</t>
  </si>
  <si>
    <t>Milton Keynes</t>
  </si>
  <si>
    <t>Newcastle upon Tyne</t>
  </si>
  <si>
    <t>NHS Newcastle West CCG</t>
  </si>
  <si>
    <t>NHS Newcastle North and East CCG</t>
  </si>
  <si>
    <t>Newham</t>
  </si>
  <si>
    <t>NHS Newham CCG</t>
  </si>
  <si>
    <t>Norfolk</t>
  </si>
  <si>
    <t>NHS West Norfolk CCG</t>
  </si>
  <si>
    <t>Breckland</t>
  </si>
  <si>
    <t>NHS South Norfolk CCG</t>
  </si>
  <si>
    <t>Broadland</t>
  </si>
  <si>
    <t>NHS Norwich CCG</t>
  </si>
  <si>
    <t>Great Yarmouth</t>
  </si>
  <si>
    <t>NHS North Norfolk CCG</t>
  </si>
  <si>
    <t>King's Lynn and West Norfolk</t>
  </si>
  <si>
    <t>NHS Great Yarmouth and Waveney CCG</t>
  </si>
  <si>
    <t>North Norfolk</t>
  </si>
  <si>
    <t>Norwich</t>
  </si>
  <si>
    <t>South Norfolk</t>
  </si>
  <si>
    <t>North East Lincolnshire</t>
  </si>
  <si>
    <t>NHS North East Lincolnshire CCG</t>
  </si>
  <si>
    <t>North Lincolnshire</t>
  </si>
  <si>
    <t>NHS North Lincolnshire CCG</t>
  </si>
  <si>
    <t>North Somerset</t>
  </si>
  <si>
    <t>NHS North Somerset CCG</t>
  </si>
  <si>
    <t>North Tyneside</t>
  </si>
  <si>
    <t>NHS North Tyneside CCG</t>
  </si>
  <si>
    <t>North Yorkshire</t>
  </si>
  <si>
    <t>Craven</t>
  </si>
  <si>
    <t>NHS Scarborough and Ryedale CCG</t>
  </si>
  <si>
    <t>Hambleton</t>
  </si>
  <si>
    <t>NHS Harrogate and Rural District CCG</t>
  </si>
  <si>
    <t>Harrogate</t>
  </si>
  <si>
    <t>NHS Hambleton, Richmondshire and Whitby CCG</t>
  </si>
  <si>
    <t>Richmondshire</t>
  </si>
  <si>
    <t>Ryedale</t>
  </si>
  <si>
    <t>Scarborough</t>
  </si>
  <si>
    <t>Selby</t>
  </si>
  <si>
    <t>Northamptonshire</t>
  </si>
  <si>
    <t>NHS Nene CCG</t>
  </si>
  <si>
    <t>Corby</t>
  </si>
  <si>
    <t>NHS Corby CCG</t>
  </si>
  <si>
    <t>Daventry</t>
  </si>
  <si>
    <t>East Northamptonshire</t>
  </si>
  <si>
    <t>Kettering</t>
  </si>
  <si>
    <t>Northampton</t>
  </si>
  <si>
    <t>South Northamptonshire</t>
  </si>
  <si>
    <t>Wellingborough</t>
  </si>
  <si>
    <t>Northumberland</t>
  </si>
  <si>
    <t>NHS Northumberland CCG</t>
  </si>
  <si>
    <t>Nottingham</t>
  </si>
  <si>
    <t>NHS Nottingham City CCG</t>
  </si>
  <si>
    <t>Nottinghamshire</t>
  </si>
  <si>
    <t>NHS Rushcliffe CCG</t>
  </si>
  <si>
    <t>Ashfield</t>
  </si>
  <si>
    <t>NHS Nottingham West CCG</t>
  </si>
  <si>
    <t>Bassetlaw</t>
  </si>
  <si>
    <t>NHS Nottingham North and East CCG</t>
  </si>
  <si>
    <t>Broxtowe</t>
  </si>
  <si>
    <t>NHS Newark &amp; Sherwood CCG</t>
  </si>
  <si>
    <t>Gedling</t>
  </si>
  <si>
    <t>NHS Mansfield and Ashfield CCG</t>
  </si>
  <si>
    <t>Mansfield</t>
  </si>
  <si>
    <t>NHS Bassetlaw CCG</t>
  </si>
  <si>
    <t>Newark and Sherwood</t>
  </si>
  <si>
    <t>Rushcliffe</t>
  </si>
  <si>
    <t>Oldham</t>
  </si>
  <si>
    <t>NHS Oldham CCG</t>
  </si>
  <si>
    <t>Oxfordshire</t>
  </si>
  <si>
    <t>NHS Swindon CCG</t>
  </si>
  <si>
    <t>Cherwell</t>
  </si>
  <si>
    <t>NHS Oxfordshire CCG</t>
  </si>
  <si>
    <t>Oxford</t>
  </si>
  <si>
    <t>South Oxfordshire</t>
  </si>
  <si>
    <t>Vale of White Horse</t>
  </si>
  <si>
    <t>West Oxfordshire</t>
  </si>
  <si>
    <t>Peterborough</t>
  </si>
  <si>
    <t>Plymouth</t>
  </si>
  <si>
    <t>Poole</t>
  </si>
  <si>
    <t>Portsmouth</t>
  </si>
  <si>
    <t>NHS Portsmouth CCG</t>
  </si>
  <si>
    <t>Reading</t>
  </si>
  <si>
    <t>NHS South Reading CCG</t>
  </si>
  <si>
    <t>NHS North &amp; West Reading CCG</t>
  </si>
  <si>
    <t>Redbridge</t>
  </si>
  <si>
    <t>NHS Redbridge CCG</t>
  </si>
  <si>
    <t>Redcar and Cleveland</t>
  </si>
  <si>
    <t>Richmond upon Thames</t>
  </si>
  <si>
    <t>NHS Richmond CCG</t>
  </si>
  <si>
    <t>Rochdale</t>
  </si>
  <si>
    <t>NHS Heywood, Middleton and Rochdale CCG</t>
  </si>
  <si>
    <t>Rotherham</t>
  </si>
  <si>
    <t>NHS Rotherham CCG</t>
  </si>
  <si>
    <t>Rutland</t>
  </si>
  <si>
    <t>Salford</t>
  </si>
  <si>
    <t>NHS Salford CCG</t>
  </si>
  <si>
    <t>Sandwell</t>
  </si>
  <si>
    <t>Sefton</t>
  </si>
  <si>
    <t>NHS Southport and Formby CCG</t>
  </si>
  <si>
    <t>NHS South Sefton CCG</t>
  </si>
  <si>
    <t>Sheffield</t>
  </si>
  <si>
    <t>NHS Sheffield CCG</t>
  </si>
  <si>
    <t>Shropshire</t>
  </si>
  <si>
    <t>NHS Shropshire CCG</t>
  </si>
  <si>
    <t>Slough</t>
  </si>
  <si>
    <t>NHS Slough CCG</t>
  </si>
  <si>
    <t>Solihull</t>
  </si>
  <si>
    <t>NHS Solihull CCG</t>
  </si>
  <si>
    <t>Somerset</t>
  </si>
  <si>
    <t>NHS Somerset CCG</t>
  </si>
  <si>
    <t>Mendip</t>
  </si>
  <si>
    <t>Sedgemoor</t>
  </si>
  <si>
    <t>South Somerset</t>
  </si>
  <si>
    <t>Taunton Deane</t>
  </si>
  <si>
    <t>West Somerset</t>
  </si>
  <si>
    <t>South Gloucestershire</t>
  </si>
  <si>
    <t>NHS South Gloucestershire CCG</t>
  </si>
  <si>
    <t>South Tyneside</t>
  </si>
  <si>
    <t>NHS South Tyneside CCG</t>
  </si>
  <si>
    <t>Southampton</t>
  </si>
  <si>
    <t>NHS Southampton CCG</t>
  </si>
  <si>
    <t>Southend-on-Sea</t>
  </si>
  <si>
    <t>NHS Southend CCG</t>
  </si>
  <si>
    <t>Southwark</t>
  </si>
  <si>
    <t>NHS Southwark CCG</t>
  </si>
  <si>
    <t>St. Helens</t>
  </si>
  <si>
    <t>NHS St Helens CCG</t>
  </si>
  <si>
    <t>Staffordshire</t>
  </si>
  <si>
    <t>NHS Stoke on Trent CCG</t>
  </si>
  <si>
    <t>Cannock Chase</t>
  </si>
  <si>
    <t>NHS Stafford and Surrounds CCG</t>
  </si>
  <si>
    <t>East Staffordshire</t>
  </si>
  <si>
    <t>NHS South East Staffs and Seisdon Peninsular CCG</t>
  </si>
  <si>
    <t>Lichfield</t>
  </si>
  <si>
    <t>NHS North Staffordshire CCG</t>
  </si>
  <si>
    <t>Newcastle-under-Lyme</t>
  </si>
  <si>
    <t>NHS East Staffordshire CCG</t>
  </si>
  <si>
    <t>South Staffordshire</t>
  </si>
  <si>
    <t>NHS Cannock Chase CCG</t>
  </si>
  <si>
    <t>Stafford</t>
  </si>
  <si>
    <t>Staffordshire Moorlands</t>
  </si>
  <si>
    <t>Tamworth</t>
  </si>
  <si>
    <t>Stockport</t>
  </si>
  <si>
    <t>NHS Stockport CCG</t>
  </si>
  <si>
    <t>Stockton-on-Tees</t>
  </si>
  <si>
    <t>Stoke-on-Trent</t>
  </si>
  <si>
    <t>Suffolk</t>
  </si>
  <si>
    <t>NHS West Suffolk CCG</t>
  </si>
  <si>
    <t>Babergh</t>
  </si>
  <si>
    <t>NHS Ipswich and East Suffolk CCG</t>
  </si>
  <si>
    <t>Forest Heath</t>
  </si>
  <si>
    <t>Ipswich</t>
  </si>
  <si>
    <t>Mid Suffolk</t>
  </si>
  <si>
    <t>St Edmundsbury</t>
  </si>
  <si>
    <t>Suffolk Coastal</t>
  </si>
  <si>
    <t>Waveney</t>
  </si>
  <si>
    <t>Sunderland</t>
  </si>
  <si>
    <t>NHS Sunderland CCG</t>
  </si>
  <si>
    <t>Surrey</t>
  </si>
  <si>
    <t>NHS Windsor, Ascot and Maidenhead CCG</t>
  </si>
  <si>
    <t>Elmbridge</t>
  </si>
  <si>
    <t>NHS Surrey Heath CCG</t>
  </si>
  <si>
    <t>Epsom and Ewell</t>
  </si>
  <si>
    <t>NHS Surrey Downs CCG</t>
  </si>
  <si>
    <t>Guildford</t>
  </si>
  <si>
    <t>NHS North West Surrey CCG</t>
  </si>
  <si>
    <t>Mole Valley</t>
  </si>
  <si>
    <t>Reigate and Banstead</t>
  </si>
  <si>
    <t>NHS Guildford and Waverley CCG</t>
  </si>
  <si>
    <t>Runnymede</t>
  </si>
  <si>
    <t>NHS East Surrey CCG</t>
  </si>
  <si>
    <t>Spelthorne</t>
  </si>
  <si>
    <t>Surrey Heath</t>
  </si>
  <si>
    <t>Tandridge</t>
  </si>
  <si>
    <t>Waverley</t>
  </si>
  <si>
    <t>Woking</t>
  </si>
  <si>
    <t>Sutton</t>
  </si>
  <si>
    <t>NHS Sutton CCG</t>
  </si>
  <si>
    <t>Swindon</t>
  </si>
  <si>
    <t>Tameside</t>
  </si>
  <si>
    <t>Telford and Wrekin</t>
  </si>
  <si>
    <t>NHS Telford and Wrekin CCG</t>
  </si>
  <si>
    <t>Thurrock</t>
  </si>
  <si>
    <t>NHS Thurrock CCG</t>
  </si>
  <si>
    <t>Torbay</t>
  </si>
  <si>
    <t>Tower Hamlets</t>
  </si>
  <si>
    <t>NHS Tower Hamlets CCG</t>
  </si>
  <si>
    <t>Trafford</t>
  </si>
  <si>
    <t>NHS Trafford CCG</t>
  </si>
  <si>
    <t>Wakefield</t>
  </si>
  <si>
    <t>NHS Wakefield CCG</t>
  </si>
  <si>
    <t>Walsall</t>
  </si>
  <si>
    <t>NHS Walsall CCG</t>
  </si>
  <si>
    <t>Waltham Forest</t>
  </si>
  <si>
    <t>NHS Waltham Forest CCG</t>
  </si>
  <si>
    <t>Wandsworth</t>
  </si>
  <si>
    <t>NHS Wandsworth CCG</t>
  </si>
  <si>
    <t>Warrington</t>
  </si>
  <si>
    <t>NHS Warrington CCG</t>
  </si>
  <si>
    <t>Warwickshire</t>
  </si>
  <si>
    <t>NHS Warwickshire North CCG</t>
  </si>
  <si>
    <t>North Warwickshire</t>
  </si>
  <si>
    <t>NHS South Warwickshire CCG</t>
  </si>
  <si>
    <t>Nuneaton and Bedworth</t>
  </si>
  <si>
    <t>Rugby</t>
  </si>
  <si>
    <t>Stratford-on-Avon</t>
  </si>
  <si>
    <t>Warwick</t>
  </si>
  <si>
    <t>West Berkshire</t>
  </si>
  <si>
    <t>NHS Newbury and District CCG</t>
  </si>
  <si>
    <t>West Sussex</t>
  </si>
  <si>
    <t>NHS Horsham and Mid Sussex CCG</t>
  </si>
  <si>
    <t>Adur</t>
  </si>
  <si>
    <t>Arun</t>
  </si>
  <si>
    <t>NHS Crawley CCG</t>
  </si>
  <si>
    <t>Chichester</t>
  </si>
  <si>
    <t>NHS Coastal West Sussex CCG</t>
  </si>
  <si>
    <t>Crawley</t>
  </si>
  <si>
    <t>Horsham</t>
  </si>
  <si>
    <t>Mid Sussex</t>
  </si>
  <si>
    <t>Worthing</t>
  </si>
  <si>
    <t>Westminster</t>
  </si>
  <si>
    <t>NHS Central London (Westminster) CCG</t>
  </si>
  <si>
    <t>Wigan</t>
  </si>
  <si>
    <t>NHS Wigan Borough CCG</t>
  </si>
  <si>
    <t>Wiltshire</t>
  </si>
  <si>
    <t>NHS Wiltshire CCG</t>
  </si>
  <si>
    <t>Windsor and Maidenhead</t>
  </si>
  <si>
    <t>Wirral</t>
  </si>
  <si>
    <t>NHS Wirral CCG</t>
  </si>
  <si>
    <t>Wokingham</t>
  </si>
  <si>
    <t>NHS Wokingham CCG</t>
  </si>
  <si>
    <t>Wolverhampton</t>
  </si>
  <si>
    <t>NHS Wolverhampton CCG</t>
  </si>
  <si>
    <t>Worcestershire</t>
  </si>
  <si>
    <t>NHS Wyre Forest CCG</t>
  </si>
  <si>
    <t>Bromsgrove</t>
  </si>
  <si>
    <t>NHS South Worcestershire CCG</t>
  </si>
  <si>
    <t>Malvern Hills</t>
  </si>
  <si>
    <t>NHS Redditch and Bromsgrove CCG</t>
  </si>
  <si>
    <t>Redditch</t>
  </si>
  <si>
    <t>Worcester</t>
  </si>
  <si>
    <t>Wychavon</t>
  </si>
  <si>
    <t>Wyre Forest</t>
  </si>
  <si>
    <t>York</t>
  </si>
  <si>
    <t>TOTAL</t>
  </si>
  <si>
    <t>Notes.</t>
  </si>
  <si>
    <t>1. Revenue funding includes previous £0.9bn social care transfer, £200m 2014-15 BCF, and £2.36bn additional NHS funding</t>
  </si>
  <si>
    <t>2. £1.1bn is distributed using the social care formula, and then mapped to CCGs. £2.36bn is distributed using the CCG formula and then mapped to local authorities</t>
  </si>
  <si>
    <t>3. The figures for the District Councils for the DFG may not sum to the Local Authority DFG total due to rounding</t>
  </si>
  <si>
    <t>Revised BCF allocations</t>
  </si>
  <si>
    <t>Difference in CCG contributions</t>
  </si>
  <si>
    <t>There was a calculation error in the original BCF allocations.  The amount of BCF funding for each CCG was calculated correctly, distributing £1.1bn according to the Relative Needs Formula and the remaining £2.3bn according to the CCG allocations. 
However, some CCGs contribute to more than one Health and Wellbeing Board.  The calculation dividing a CCG's contribution between multiple Health and Wellbeing Boards was not done correctly: it averaged each HWB's RNF allocation rather than treating them individually (e.g. if a CCG should have given £15m to one CCG and £10m to another equally sized one, the previous allocation would instead have given them both £12.5m).  As a result, the original allocations gave some HWBs too much funding and others too little.
This spreadsheet shows the correct, revised totals for each Health and Wellbeing Board in columns E through I.  Please use this version for the final plans to be submitted in April 2013.  For comparison, this spreadsheet also includes the total contribution and HWB totals from the previous, incorrect allocations in columns N-P.
Note that this has been proactively sent to HWBs and CCGs affected as well as being posted on the BCF planning page.
If you have any questions about the revision to the allocations, please contact:
Ben Fletcher, Strategic Finance and Allocations, NHS England
benfletcher@nhs.net
01138 251302</t>
  </si>
  <si>
    <t>LA Code</t>
  </si>
  <si>
    <t>2014-15 BCF
£000</t>
  </si>
  <si>
    <t>E09000002</t>
  </si>
  <si>
    <t>E09000003</t>
  </si>
  <si>
    <t>E08000016</t>
  </si>
  <si>
    <t>E06000022</t>
  </si>
  <si>
    <t>E06000055</t>
  </si>
  <si>
    <t>E09000004</t>
  </si>
  <si>
    <t>E08000025</t>
  </si>
  <si>
    <t>E06000008</t>
  </si>
  <si>
    <t>E06000009</t>
  </si>
  <si>
    <t>E08000001</t>
  </si>
  <si>
    <t>E06000028</t>
  </si>
  <si>
    <t>E06000036</t>
  </si>
  <si>
    <t>E08000032</t>
  </si>
  <si>
    <t>E09000005</t>
  </si>
  <si>
    <t>E06000043</t>
  </si>
  <si>
    <t>E06000023</t>
  </si>
  <si>
    <t>E09000006</t>
  </si>
  <si>
    <t>E10000002</t>
  </si>
  <si>
    <t>E08000002</t>
  </si>
  <si>
    <t>E08000033</t>
  </si>
  <si>
    <t>E10000003</t>
  </si>
  <si>
    <t>E09000007</t>
  </si>
  <si>
    <t>E06000056</t>
  </si>
  <si>
    <t>E06000049</t>
  </si>
  <si>
    <t>E06000050</t>
  </si>
  <si>
    <t>E09000001</t>
  </si>
  <si>
    <t>E06000052</t>
  </si>
  <si>
    <t>E06000047</t>
  </si>
  <si>
    <t>E08000026</t>
  </si>
  <si>
    <t>E09000008</t>
  </si>
  <si>
    <t>E10000006</t>
  </si>
  <si>
    <t>E06000005</t>
  </si>
  <si>
    <t>E06000015</t>
  </si>
  <si>
    <t>E10000007</t>
  </si>
  <si>
    <t>E10000008</t>
  </si>
  <si>
    <t>E08000017</t>
  </si>
  <si>
    <t>E10000009</t>
  </si>
  <si>
    <t>E08000027</t>
  </si>
  <si>
    <t>E09000009</t>
  </si>
  <si>
    <t>E06000011</t>
  </si>
  <si>
    <t>E10000011</t>
  </si>
  <si>
    <t>E09000010</t>
  </si>
  <si>
    <t>E10000012</t>
  </si>
  <si>
    <t>E08000020</t>
  </si>
  <si>
    <t>E10000013</t>
  </si>
  <si>
    <t>E09000011</t>
  </si>
  <si>
    <t>E09000012</t>
  </si>
  <si>
    <t>E06000006</t>
  </si>
  <si>
    <t>E09000013</t>
  </si>
  <si>
    <t>E10000014</t>
  </si>
  <si>
    <t>E09000014</t>
  </si>
  <si>
    <t>E09000015</t>
  </si>
  <si>
    <t>E06000001</t>
  </si>
  <si>
    <t>E09000016</t>
  </si>
  <si>
    <t>E06000019</t>
  </si>
  <si>
    <t>E10000015</t>
  </si>
  <si>
    <t>E09000017</t>
  </si>
  <si>
    <t>E09000018</t>
  </si>
  <si>
    <t>E06000046</t>
  </si>
  <si>
    <t>E06000053</t>
  </si>
  <si>
    <t>E09000019</t>
  </si>
  <si>
    <t>E09000020</t>
  </si>
  <si>
    <t>E10000016</t>
  </si>
  <si>
    <t>E06000010</t>
  </si>
  <si>
    <t>E09000021</t>
  </si>
  <si>
    <t>E08000034</t>
  </si>
  <si>
    <t>E08000011</t>
  </si>
  <si>
    <t>E09000022</t>
  </si>
  <si>
    <t>E10000017</t>
  </si>
  <si>
    <t>E08000035</t>
  </si>
  <si>
    <t>E06000016</t>
  </si>
  <si>
    <t>E10000018</t>
  </si>
  <si>
    <t>E09000023</t>
  </si>
  <si>
    <t>E10000019</t>
  </si>
  <si>
    <t>E08000012</t>
  </si>
  <si>
    <t>E06000032</t>
  </si>
  <si>
    <t>E08000003</t>
  </si>
  <si>
    <t>E06000035</t>
  </si>
  <si>
    <t>E09000024</t>
  </si>
  <si>
    <t>E06000002</t>
  </si>
  <si>
    <t>E06000042</t>
  </si>
  <si>
    <t>E08000021</t>
  </si>
  <si>
    <t>E09000025</t>
  </si>
  <si>
    <t>E10000020</t>
  </si>
  <si>
    <t>E06000012</t>
  </si>
  <si>
    <t>E06000013</t>
  </si>
  <si>
    <t>E06000024</t>
  </si>
  <si>
    <t>E08000022</t>
  </si>
  <si>
    <t>E10000023</t>
  </si>
  <si>
    <t>E10000021</t>
  </si>
  <si>
    <t>E06000048</t>
  </si>
  <si>
    <t>E06000018</t>
  </si>
  <si>
    <t>E10000024</t>
  </si>
  <si>
    <t>E08000004</t>
  </si>
  <si>
    <t>E10000025</t>
  </si>
  <si>
    <t>E06000031</t>
  </si>
  <si>
    <t>E06000026</t>
  </si>
  <si>
    <t>E06000029</t>
  </si>
  <si>
    <t>E06000044</t>
  </si>
  <si>
    <t>E06000038</t>
  </si>
  <si>
    <t>E09000026</t>
  </si>
  <si>
    <t>E06000003</t>
  </si>
  <si>
    <t>E09000027</t>
  </si>
  <si>
    <t>E08000005</t>
  </si>
  <si>
    <t>E08000018</t>
  </si>
  <si>
    <t>E06000017</t>
  </si>
  <si>
    <t>E08000006</t>
  </si>
  <si>
    <t>E08000028</t>
  </si>
  <si>
    <t>E08000014</t>
  </si>
  <si>
    <t>E08000019</t>
  </si>
  <si>
    <t>E06000051</t>
  </si>
  <si>
    <t>E06000039</t>
  </si>
  <si>
    <t>E08000029</t>
  </si>
  <si>
    <t>E10000027</t>
  </si>
  <si>
    <t>E06000025</t>
  </si>
  <si>
    <t>E08000023</t>
  </si>
  <si>
    <t>E06000045</t>
  </si>
  <si>
    <t>E06000033</t>
  </si>
  <si>
    <t>E09000028</t>
  </si>
  <si>
    <t>E08000013</t>
  </si>
  <si>
    <t>E10000028</t>
  </si>
  <si>
    <t>E08000007</t>
  </si>
  <si>
    <t>E06000004</t>
  </si>
  <si>
    <t>E06000021</t>
  </si>
  <si>
    <t>E10000029</t>
  </si>
  <si>
    <t>E08000024</t>
  </si>
  <si>
    <t>E10000030</t>
  </si>
  <si>
    <t>E09000029</t>
  </si>
  <si>
    <t>E06000030</t>
  </si>
  <si>
    <t>E08000008</t>
  </si>
  <si>
    <t>E06000020</t>
  </si>
  <si>
    <t>E06000034</t>
  </si>
  <si>
    <t>E06000027</t>
  </si>
  <si>
    <t>E09000030</t>
  </si>
  <si>
    <t>E08000009</t>
  </si>
  <si>
    <t>E08000036</t>
  </si>
  <si>
    <t>E08000030</t>
  </si>
  <si>
    <t>E09000031</t>
  </si>
  <si>
    <t>E09000032</t>
  </si>
  <si>
    <t>E06000007</t>
  </si>
  <si>
    <t>E10000031</t>
  </si>
  <si>
    <t>E06000037</t>
  </si>
  <si>
    <t>E10000032</t>
  </si>
  <si>
    <t>E09000033</t>
  </si>
  <si>
    <t>E08000010</t>
  </si>
  <si>
    <t>E06000054</t>
  </si>
  <si>
    <t>E06000040</t>
  </si>
  <si>
    <t>E08000015</t>
  </si>
  <si>
    <t>E06000041</t>
  </si>
  <si>
    <t>E08000031</t>
  </si>
  <si>
    <t>E10000034</t>
  </si>
  <si>
    <t>E06000014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</si>
</sst>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0.0%"/>
  </numFmts>
  <fonts count="10" x14ac:knownFonts="1">
    <font>
      <sz val="11"/>
      <color theme="1"/>
      <name val="Calibri"/>
      <family val="2"/>
      <scheme val="minor"/>
    </font>
    <font>
      <sz val="11"/>
      <color theme="1"/>
      <name val="Calibri"/>
      <family val="2"/>
      <scheme val="minor"/>
    </font>
    <font>
      <sz val="14"/>
      <color theme="1"/>
      <name val="Calibri"/>
      <family val="2"/>
      <scheme val="minor"/>
    </font>
    <font>
      <b/>
      <sz val="11"/>
      <color theme="1"/>
      <name val="Calibri"/>
      <family val="2"/>
      <scheme val="minor"/>
    </font>
    <font>
      <sz val="11"/>
      <color theme="1"/>
      <name val="Calibri"/>
      <family val="2"/>
    </font>
    <font>
      <sz val="10"/>
      <color theme="1"/>
      <name val="Calibri"/>
      <family val="2"/>
      <scheme val="minor"/>
    </font>
    <font>
      <sz val="10"/>
      <name val="Arial"/>
      <family val="2"/>
    </font>
    <font>
      <sz val="18"/>
      <color theme="1"/>
      <name val="Arial"/>
      <family val="2"/>
    </font>
    <font>
      <sz val="12"/>
      <color theme="1"/>
      <name val="Arial"/>
      <family val="2"/>
    </font>
    <font>
      <sz val="14"/>
      <color theme="1"/>
      <name val="Arial"/>
      <family val="2"/>
    </font>
  </fonts>
  <fills count="3">
    <fill>
      <patternFill patternType="none"/>
    </fill>
    <fill>
      <patternFill patternType="gray125"/>
    </fill>
    <fill>
      <patternFill patternType="solid">
        <fgColor theme="4" tint="0.79998168889431442"/>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auto="1"/>
      </left>
      <right/>
      <top/>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xf numFmtId="0" fontId="1" fillId="0" borderId="0"/>
    <xf numFmtId="0" fontId="5" fillId="0" borderId="0"/>
    <xf numFmtId="0" fontId="1" fillId="0" borderId="0"/>
    <xf numFmtId="0" fontId="6" fillId="0" borderId="0"/>
    <xf numFmtId="9" fontId="4" fillId="0" borderId="0" applyFont="0" applyFill="0" applyBorder="0" applyAlignment="0" applyProtection="0"/>
  </cellStyleXfs>
  <cellXfs count="54">
    <xf numFmtId="0" fontId="0" fillId="0" borderId="0" xfId="0"/>
    <xf numFmtId="0" fontId="2" fillId="0" borderId="0" xfId="0" applyFont="1" applyFill="1"/>
    <xf numFmtId="0" fontId="0" fillId="0" borderId="0" xfId="0" applyFill="1"/>
    <xf numFmtId="0" fontId="3" fillId="0" borderId="3" xfId="0" applyFont="1" applyBorder="1" applyAlignment="1">
      <alignment horizontal="center"/>
    </xf>
    <xf numFmtId="0" fontId="3" fillId="0" borderId="0" xfId="0" applyFont="1" applyBorder="1" applyAlignment="1">
      <alignment horizontal="center"/>
    </xf>
    <xf numFmtId="0" fontId="3" fillId="0" borderId="0" xfId="0" applyFont="1" applyFill="1"/>
    <xf numFmtId="0" fontId="3" fillId="0" borderId="0" xfId="0" applyFont="1" applyFill="1" applyAlignment="1">
      <alignment wrapText="1"/>
    </xf>
    <xf numFmtId="0" fontId="3" fillId="0" borderId="0" xfId="0" applyFont="1" applyFill="1" applyBorder="1" applyAlignment="1">
      <alignment wrapText="1"/>
    </xf>
    <xf numFmtId="0" fontId="3" fillId="0" borderId="4" xfId="0" applyFont="1" applyBorder="1"/>
    <xf numFmtId="0" fontId="3" fillId="0" borderId="5" xfId="0" applyFont="1" applyBorder="1" applyAlignment="1">
      <alignment wrapText="1"/>
    </xf>
    <xf numFmtId="0" fontId="3" fillId="0" borderId="6" xfId="0" applyFont="1" applyBorder="1" applyAlignment="1">
      <alignment horizontal="left" wrapText="1"/>
    </xf>
    <xf numFmtId="0" fontId="3" fillId="0" borderId="0" xfId="0" applyFont="1" applyBorder="1"/>
    <xf numFmtId="0" fontId="3" fillId="0" borderId="0" xfId="0" applyFont="1" applyBorder="1" applyAlignment="1">
      <alignment wrapText="1"/>
    </xf>
    <xf numFmtId="0" fontId="3" fillId="0" borderId="0" xfId="0" applyFont="1" applyBorder="1" applyAlignment="1">
      <alignment horizontal="left" wrapText="1"/>
    </xf>
    <xf numFmtId="0" fontId="0" fillId="0" borderId="7" xfId="0" applyBorder="1"/>
    <xf numFmtId="0" fontId="3" fillId="0" borderId="6" xfId="0" applyFont="1" applyBorder="1" applyAlignment="1">
      <alignment wrapText="1"/>
    </xf>
    <xf numFmtId="0" fontId="3" fillId="0" borderId="0" xfId="0" applyFont="1" applyAlignment="1">
      <alignment wrapText="1"/>
    </xf>
    <xf numFmtId="0" fontId="0" fillId="2" borderId="0" xfId="0" applyFill="1"/>
    <xf numFmtId="164" fontId="0" fillId="2" borderId="0" xfId="1" applyNumberFormat="1" applyFont="1" applyFill="1"/>
    <xf numFmtId="164" fontId="0" fillId="2" borderId="0" xfId="0" applyNumberFormat="1" applyFill="1"/>
    <xf numFmtId="3" fontId="0" fillId="2" borderId="0" xfId="0" applyNumberFormat="1" applyFill="1"/>
    <xf numFmtId="165" fontId="0" fillId="2" borderId="0" xfId="2" applyNumberFormat="1" applyFont="1" applyFill="1"/>
    <xf numFmtId="164" fontId="0" fillId="0" borderId="0" xfId="1" applyNumberFormat="1" applyFont="1" applyFill="1"/>
    <xf numFmtId="164" fontId="0" fillId="0" borderId="0" xfId="0" applyNumberFormat="1" applyFill="1"/>
    <xf numFmtId="3" fontId="0" fillId="0" borderId="0" xfId="0" applyNumberFormat="1"/>
    <xf numFmtId="164" fontId="0" fillId="0" borderId="0" xfId="0" applyNumberFormat="1"/>
    <xf numFmtId="164" fontId="0" fillId="0" borderId="0" xfId="0" applyNumberFormat="1" applyFont="1" applyFill="1" applyBorder="1"/>
    <xf numFmtId="164" fontId="0" fillId="2" borderId="0" xfId="0" applyNumberFormat="1" applyFill="1" applyBorder="1"/>
    <xf numFmtId="0" fontId="3" fillId="0" borderId="8" xfId="0" applyFont="1" applyFill="1" applyBorder="1"/>
    <xf numFmtId="164" fontId="3" fillId="0" borderId="8" xfId="1" applyNumberFormat="1" applyFont="1" applyFill="1" applyBorder="1"/>
    <xf numFmtId="164" fontId="3" fillId="0" borderId="8" xfId="0" applyNumberFormat="1" applyFont="1" applyFill="1" applyBorder="1"/>
    <xf numFmtId="3" fontId="3" fillId="0" borderId="8" xfId="0" applyNumberFormat="1" applyFont="1" applyFill="1" applyBorder="1"/>
    <xf numFmtId="164" fontId="0" fillId="0" borderId="0" xfId="1" applyNumberFormat="1" applyFont="1"/>
    <xf numFmtId="0" fontId="7" fillId="0" borderId="0" xfId="0" applyFont="1"/>
    <xf numFmtId="15" fontId="9" fillId="0" borderId="0" xfId="0" applyNumberFormat="1" applyFont="1"/>
    <xf numFmtId="0" fontId="3" fillId="0" borderId="8" xfId="0" applyFont="1" applyBorder="1"/>
    <xf numFmtId="164" fontId="3" fillId="0" borderId="8" xfId="1" applyNumberFormat="1" applyFont="1" applyBorder="1"/>
    <xf numFmtId="0" fontId="0" fillId="0" borderId="2" xfId="0" applyBorder="1"/>
    <xf numFmtId="164" fontId="0" fillId="0" borderId="2" xfId="1" applyNumberFormat="1" applyFont="1" applyBorder="1"/>
    <xf numFmtId="0" fontId="8" fillId="0" borderId="1" xfId="0" applyFont="1" applyBorder="1" applyAlignment="1">
      <alignment horizontal="left" wrapText="1"/>
    </xf>
    <xf numFmtId="0" fontId="8" fillId="0" borderId="2" xfId="0" applyFont="1" applyBorder="1" applyAlignment="1">
      <alignment horizontal="left" wrapText="1"/>
    </xf>
    <xf numFmtId="0" fontId="8" fillId="0" borderId="3" xfId="0" applyFont="1" applyBorder="1" applyAlignment="1">
      <alignment horizontal="left" wrapText="1"/>
    </xf>
    <xf numFmtId="0" fontId="8" fillId="0" borderId="9" xfId="0" applyFont="1" applyBorder="1" applyAlignment="1">
      <alignment horizontal="left" wrapText="1"/>
    </xf>
    <xf numFmtId="0" fontId="8" fillId="0" borderId="0" xfId="0" applyFont="1" applyBorder="1" applyAlignment="1">
      <alignment horizontal="left" wrapText="1"/>
    </xf>
    <xf numFmtId="0" fontId="8" fillId="0" borderId="7" xfId="0" applyFont="1" applyBorder="1" applyAlignment="1">
      <alignment horizontal="left" wrapText="1"/>
    </xf>
    <xf numFmtId="0" fontId="8" fillId="0" borderId="4" xfId="0" applyFont="1" applyBorder="1" applyAlignment="1">
      <alignment horizontal="left" wrapText="1"/>
    </xf>
    <xf numFmtId="0" fontId="8" fillId="0" borderId="5" xfId="0" applyFont="1" applyBorder="1" applyAlignment="1">
      <alignment horizontal="left" wrapText="1"/>
    </xf>
    <xf numFmtId="0" fontId="8" fillId="0" borderId="6" xfId="0" applyFont="1" applyBorder="1" applyAlignment="1">
      <alignment horizontal="left" wrapText="1"/>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5" xfId="0" applyFont="1" applyBorder="1" applyAlignment="1">
      <alignment horizontal="center"/>
    </xf>
    <xf numFmtId="0" fontId="3" fillId="0" borderId="8" xfId="0" applyFont="1" applyBorder="1" applyAlignment="1">
      <alignment horizontal="center"/>
    </xf>
    <xf numFmtId="0" fontId="3" fillId="0" borderId="5" xfId="0" applyFont="1" applyBorder="1" applyAlignment="1">
      <alignment horizontal="center" wrapText="1"/>
    </xf>
  </cellXfs>
  <cellStyles count="9">
    <cellStyle name="Comma" xfId="1" builtinId="3"/>
    <cellStyle name="Normal" xfId="0" builtinId="0"/>
    <cellStyle name="Normal 2" xfId="3"/>
    <cellStyle name="Normal 3" xfId="4"/>
    <cellStyle name="Normal 4 2" xfId="5"/>
    <cellStyle name="Normal 5" xfId="6"/>
    <cellStyle name="Normal 5 3" xfId="7"/>
    <cellStyle name="Percent" xfId="2" builtinId="5"/>
    <cellStyle name="Percent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27"/>
  <sheetViews>
    <sheetView workbookViewId="0">
      <selection activeCell="B6" sqref="B6:O27"/>
    </sheetView>
  </sheetViews>
  <sheetFormatPr defaultRowHeight="15" x14ac:dyDescent="0.25"/>
  <cols>
    <col min="2" max="2" width="13.85546875" bestFit="1" customWidth="1"/>
  </cols>
  <sheetData>
    <row r="2" spans="2:15" ht="23.25" x14ac:dyDescent="0.35">
      <c r="B2" s="33" t="s">
        <v>587</v>
      </c>
    </row>
    <row r="4" spans="2:15" ht="18" x14ac:dyDescent="0.25">
      <c r="B4" s="34">
        <v>41343</v>
      </c>
    </row>
    <row r="6" spans="2:15" ht="15" customHeight="1" x14ac:dyDescent="0.25">
      <c r="B6" s="39" t="s">
        <v>589</v>
      </c>
      <c r="C6" s="40"/>
      <c r="D6" s="40"/>
      <c r="E6" s="40"/>
      <c r="F6" s="40"/>
      <c r="G6" s="40"/>
      <c r="H6" s="40"/>
      <c r="I6" s="40"/>
      <c r="J6" s="40"/>
      <c r="K6" s="40"/>
      <c r="L6" s="40"/>
      <c r="M6" s="40"/>
      <c r="N6" s="40"/>
      <c r="O6" s="41"/>
    </row>
    <row r="7" spans="2:15" x14ac:dyDescent="0.25">
      <c r="B7" s="42"/>
      <c r="C7" s="43"/>
      <c r="D7" s="43"/>
      <c r="E7" s="43"/>
      <c r="F7" s="43"/>
      <c r="G7" s="43"/>
      <c r="H7" s="43"/>
      <c r="I7" s="43"/>
      <c r="J7" s="43"/>
      <c r="K7" s="43"/>
      <c r="L7" s="43"/>
      <c r="M7" s="43"/>
      <c r="N7" s="43"/>
      <c r="O7" s="44"/>
    </row>
    <row r="8" spans="2:15" x14ac:dyDescent="0.25">
      <c r="B8" s="42"/>
      <c r="C8" s="43"/>
      <c r="D8" s="43"/>
      <c r="E8" s="43"/>
      <c r="F8" s="43"/>
      <c r="G8" s="43"/>
      <c r="H8" s="43"/>
      <c r="I8" s="43"/>
      <c r="J8" s="43"/>
      <c r="K8" s="43"/>
      <c r="L8" s="43"/>
      <c r="M8" s="43"/>
      <c r="N8" s="43"/>
      <c r="O8" s="44"/>
    </row>
    <row r="9" spans="2:15" x14ac:dyDescent="0.25">
      <c r="B9" s="42"/>
      <c r="C9" s="43"/>
      <c r="D9" s="43"/>
      <c r="E9" s="43"/>
      <c r="F9" s="43"/>
      <c r="G9" s="43"/>
      <c r="H9" s="43"/>
      <c r="I9" s="43"/>
      <c r="J9" s="43"/>
      <c r="K9" s="43"/>
      <c r="L9" s="43"/>
      <c r="M9" s="43"/>
      <c r="N9" s="43"/>
      <c r="O9" s="44"/>
    </row>
    <row r="10" spans="2:15" x14ac:dyDescent="0.25">
      <c r="B10" s="42"/>
      <c r="C10" s="43"/>
      <c r="D10" s="43"/>
      <c r="E10" s="43"/>
      <c r="F10" s="43"/>
      <c r="G10" s="43"/>
      <c r="H10" s="43"/>
      <c r="I10" s="43"/>
      <c r="J10" s="43"/>
      <c r="K10" s="43"/>
      <c r="L10" s="43"/>
      <c r="M10" s="43"/>
      <c r="N10" s="43"/>
      <c r="O10" s="44"/>
    </row>
    <row r="11" spans="2:15" x14ac:dyDescent="0.25">
      <c r="B11" s="42"/>
      <c r="C11" s="43"/>
      <c r="D11" s="43"/>
      <c r="E11" s="43"/>
      <c r="F11" s="43"/>
      <c r="G11" s="43"/>
      <c r="H11" s="43"/>
      <c r="I11" s="43"/>
      <c r="J11" s="43"/>
      <c r="K11" s="43"/>
      <c r="L11" s="43"/>
      <c r="M11" s="43"/>
      <c r="N11" s="43"/>
      <c r="O11" s="44"/>
    </row>
    <row r="12" spans="2:15" x14ac:dyDescent="0.25">
      <c r="B12" s="42"/>
      <c r="C12" s="43"/>
      <c r="D12" s="43"/>
      <c r="E12" s="43"/>
      <c r="F12" s="43"/>
      <c r="G12" s="43"/>
      <c r="H12" s="43"/>
      <c r="I12" s="43"/>
      <c r="J12" s="43"/>
      <c r="K12" s="43"/>
      <c r="L12" s="43"/>
      <c r="M12" s="43"/>
      <c r="N12" s="43"/>
      <c r="O12" s="44"/>
    </row>
    <row r="13" spans="2:15" x14ac:dyDescent="0.25">
      <c r="B13" s="42"/>
      <c r="C13" s="43"/>
      <c r="D13" s="43"/>
      <c r="E13" s="43"/>
      <c r="F13" s="43"/>
      <c r="G13" s="43"/>
      <c r="H13" s="43"/>
      <c r="I13" s="43"/>
      <c r="J13" s="43"/>
      <c r="K13" s="43"/>
      <c r="L13" s="43"/>
      <c r="M13" s="43"/>
      <c r="N13" s="43"/>
      <c r="O13" s="44"/>
    </row>
    <row r="14" spans="2:15" x14ac:dyDescent="0.25">
      <c r="B14" s="42"/>
      <c r="C14" s="43"/>
      <c r="D14" s="43"/>
      <c r="E14" s="43"/>
      <c r="F14" s="43"/>
      <c r="G14" s="43"/>
      <c r="H14" s="43"/>
      <c r="I14" s="43"/>
      <c r="J14" s="43"/>
      <c r="K14" s="43"/>
      <c r="L14" s="43"/>
      <c r="M14" s="43"/>
      <c r="N14" s="43"/>
      <c r="O14" s="44"/>
    </row>
    <row r="15" spans="2:15" x14ac:dyDescent="0.25">
      <c r="B15" s="42"/>
      <c r="C15" s="43"/>
      <c r="D15" s="43"/>
      <c r="E15" s="43"/>
      <c r="F15" s="43"/>
      <c r="G15" s="43"/>
      <c r="H15" s="43"/>
      <c r="I15" s="43"/>
      <c r="J15" s="43"/>
      <c r="K15" s="43"/>
      <c r="L15" s="43"/>
      <c r="M15" s="43"/>
      <c r="N15" s="43"/>
      <c r="O15" s="44"/>
    </row>
    <row r="16" spans="2:15" x14ac:dyDescent="0.25">
      <c r="B16" s="42"/>
      <c r="C16" s="43"/>
      <c r="D16" s="43"/>
      <c r="E16" s="43"/>
      <c r="F16" s="43"/>
      <c r="G16" s="43"/>
      <c r="H16" s="43"/>
      <c r="I16" s="43"/>
      <c r="J16" s="43"/>
      <c r="K16" s="43"/>
      <c r="L16" s="43"/>
      <c r="M16" s="43"/>
      <c r="N16" s="43"/>
      <c r="O16" s="44"/>
    </row>
    <row r="17" spans="2:15" x14ac:dyDescent="0.25">
      <c r="B17" s="42"/>
      <c r="C17" s="43"/>
      <c r="D17" s="43"/>
      <c r="E17" s="43"/>
      <c r="F17" s="43"/>
      <c r="G17" s="43"/>
      <c r="H17" s="43"/>
      <c r="I17" s="43"/>
      <c r="J17" s="43"/>
      <c r="K17" s="43"/>
      <c r="L17" s="43"/>
      <c r="M17" s="43"/>
      <c r="N17" s="43"/>
      <c r="O17" s="44"/>
    </row>
    <row r="18" spans="2:15" x14ac:dyDescent="0.25">
      <c r="B18" s="42"/>
      <c r="C18" s="43"/>
      <c r="D18" s="43"/>
      <c r="E18" s="43"/>
      <c r="F18" s="43"/>
      <c r="G18" s="43"/>
      <c r="H18" s="43"/>
      <c r="I18" s="43"/>
      <c r="J18" s="43"/>
      <c r="K18" s="43"/>
      <c r="L18" s="43"/>
      <c r="M18" s="43"/>
      <c r="N18" s="43"/>
      <c r="O18" s="44"/>
    </row>
    <row r="19" spans="2:15" x14ac:dyDescent="0.25">
      <c r="B19" s="42"/>
      <c r="C19" s="43"/>
      <c r="D19" s="43"/>
      <c r="E19" s="43"/>
      <c r="F19" s="43"/>
      <c r="G19" s="43"/>
      <c r="H19" s="43"/>
      <c r="I19" s="43"/>
      <c r="J19" s="43"/>
      <c r="K19" s="43"/>
      <c r="L19" s="43"/>
      <c r="M19" s="43"/>
      <c r="N19" s="43"/>
      <c r="O19" s="44"/>
    </row>
    <row r="20" spans="2:15" x14ac:dyDescent="0.25">
      <c r="B20" s="42"/>
      <c r="C20" s="43"/>
      <c r="D20" s="43"/>
      <c r="E20" s="43"/>
      <c r="F20" s="43"/>
      <c r="G20" s="43"/>
      <c r="H20" s="43"/>
      <c r="I20" s="43"/>
      <c r="J20" s="43"/>
      <c r="K20" s="43"/>
      <c r="L20" s="43"/>
      <c r="M20" s="43"/>
      <c r="N20" s="43"/>
      <c r="O20" s="44"/>
    </row>
    <row r="21" spans="2:15" x14ac:dyDescent="0.25">
      <c r="B21" s="42"/>
      <c r="C21" s="43"/>
      <c r="D21" s="43"/>
      <c r="E21" s="43"/>
      <c r="F21" s="43"/>
      <c r="G21" s="43"/>
      <c r="H21" s="43"/>
      <c r="I21" s="43"/>
      <c r="J21" s="43"/>
      <c r="K21" s="43"/>
      <c r="L21" s="43"/>
      <c r="M21" s="43"/>
      <c r="N21" s="43"/>
      <c r="O21" s="44"/>
    </row>
    <row r="22" spans="2:15" x14ac:dyDescent="0.25">
      <c r="B22" s="42"/>
      <c r="C22" s="43"/>
      <c r="D22" s="43"/>
      <c r="E22" s="43"/>
      <c r="F22" s="43"/>
      <c r="G22" s="43"/>
      <c r="H22" s="43"/>
      <c r="I22" s="43"/>
      <c r="J22" s="43"/>
      <c r="K22" s="43"/>
      <c r="L22" s="43"/>
      <c r="M22" s="43"/>
      <c r="N22" s="43"/>
      <c r="O22" s="44"/>
    </row>
    <row r="23" spans="2:15" x14ac:dyDescent="0.25">
      <c r="B23" s="42"/>
      <c r="C23" s="43"/>
      <c r="D23" s="43"/>
      <c r="E23" s="43"/>
      <c r="F23" s="43"/>
      <c r="G23" s="43"/>
      <c r="H23" s="43"/>
      <c r="I23" s="43"/>
      <c r="J23" s="43"/>
      <c r="K23" s="43"/>
      <c r="L23" s="43"/>
      <c r="M23" s="43"/>
      <c r="N23" s="43"/>
      <c r="O23" s="44"/>
    </row>
    <row r="24" spans="2:15" x14ac:dyDescent="0.25">
      <c r="B24" s="42"/>
      <c r="C24" s="43"/>
      <c r="D24" s="43"/>
      <c r="E24" s="43"/>
      <c r="F24" s="43"/>
      <c r="G24" s="43"/>
      <c r="H24" s="43"/>
      <c r="I24" s="43"/>
      <c r="J24" s="43"/>
      <c r="K24" s="43"/>
      <c r="L24" s="43"/>
      <c r="M24" s="43"/>
      <c r="N24" s="43"/>
      <c r="O24" s="44"/>
    </row>
    <row r="25" spans="2:15" x14ac:dyDescent="0.25">
      <c r="B25" s="42"/>
      <c r="C25" s="43"/>
      <c r="D25" s="43"/>
      <c r="E25" s="43"/>
      <c r="F25" s="43"/>
      <c r="G25" s="43"/>
      <c r="H25" s="43"/>
      <c r="I25" s="43"/>
      <c r="J25" s="43"/>
      <c r="K25" s="43"/>
      <c r="L25" s="43"/>
      <c r="M25" s="43"/>
      <c r="N25" s="43"/>
      <c r="O25" s="44"/>
    </row>
    <row r="26" spans="2:15" x14ac:dyDescent="0.25">
      <c r="B26" s="42"/>
      <c r="C26" s="43"/>
      <c r="D26" s="43"/>
      <c r="E26" s="43"/>
      <c r="F26" s="43"/>
      <c r="G26" s="43"/>
      <c r="H26" s="43"/>
      <c r="I26" s="43"/>
      <c r="J26" s="43"/>
      <c r="K26" s="43"/>
      <c r="L26" s="43"/>
      <c r="M26" s="43"/>
      <c r="N26" s="43"/>
      <c r="O26" s="44"/>
    </row>
    <row r="27" spans="2:15" x14ac:dyDescent="0.25">
      <c r="B27" s="45"/>
      <c r="C27" s="46"/>
      <c r="D27" s="46"/>
      <c r="E27" s="46"/>
      <c r="F27" s="46"/>
      <c r="G27" s="46"/>
      <c r="H27" s="46"/>
      <c r="I27" s="46"/>
      <c r="J27" s="46"/>
      <c r="K27" s="46"/>
      <c r="L27" s="46"/>
      <c r="M27" s="46"/>
      <c r="N27" s="46"/>
      <c r="O27" s="47"/>
    </row>
  </sheetData>
  <mergeCells count="1">
    <mergeCell ref="B6:O2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55"/>
  <sheetViews>
    <sheetView tabSelected="1" zoomScale="80" zoomScaleNormal="80" workbookViewId="0">
      <pane xSplit="1" ySplit="4" topLeftCell="E5" activePane="bottomRight" state="frozen"/>
      <selection pane="topRight" activeCell="C1" sqref="C1"/>
      <selection pane="bottomLeft" activeCell="A5" sqref="A5"/>
      <selection pane="bottomRight" activeCell="R353" sqref="R353"/>
    </sheetView>
  </sheetViews>
  <sheetFormatPr defaultRowHeight="15" x14ac:dyDescent="0.25"/>
  <cols>
    <col min="1" max="1" width="30.85546875" style="2" bestFit="1" customWidth="1"/>
    <col min="2" max="2" width="12.5703125" style="2" customWidth="1"/>
    <col min="3" max="3" width="11.140625" customWidth="1"/>
    <col min="4" max="4" width="47.42578125" bestFit="1" customWidth="1"/>
    <col min="5" max="5" width="17.85546875" bestFit="1" customWidth="1"/>
    <col min="6" max="6" width="17.85546875" customWidth="1"/>
    <col min="7" max="7" width="1.7109375" customWidth="1"/>
    <col min="8" max="8" width="11.28515625" bestFit="1" customWidth="1"/>
    <col min="9" max="9" width="20.42578125" customWidth="1"/>
    <col min="10" max="10" width="1.5703125" bestFit="1" customWidth="1"/>
    <col min="11" max="11" width="27.7109375" bestFit="1" customWidth="1"/>
    <col min="12" max="12" width="21" bestFit="1" customWidth="1"/>
    <col min="14" max="14" width="12.42578125" customWidth="1"/>
    <col min="15" max="15" width="12.7109375" customWidth="1"/>
    <col min="16" max="16" width="10.7109375" customWidth="1"/>
    <col min="17" max="17" width="12.140625" customWidth="1"/>
  </cols>
  <sheetData>
    <row r="1" spans="1:18" ht="18.75" x14ac:dyDescent="0.3">
      <c r="A1" s="1" t="s">
        <v>0</v>
      </c>
    </row>
    <row r="3" spans="1:18" x14ac:dyDescent="0.25">
      <c r="D3" s="48" t="s">
        <v>1</v>
      </c>
      <c r="E3" s="49"/>
      <c r="F3" s="3"/>
      <c r="G3" s="4"/>
      <c r="H3" s="4"/>
      <c r="I3" s="4"/>
      <c r="K3" s="48" t="s">
        <v>2</v>
      </c>
      <c r="L3" s="50"/>
    </row>
    <row r="4" spans="1:18" ht="105" x14ac:dyDescent="0.25">
      <c r="A4" s="5" t="s">
        <v>3</v>
      </c>
      <c r="B4" s="6" t="s">
        <v>4</v>
      </c>
      <c r="C4" s="7" t="s">
        <v>5</v>
      </c>
      <c r="D4" s="8" t="s">
        <v>6</v>
      </c>
      <c r="E4" s="9" t="s">
        <v>7</v>
      </c>
      <c r="F4" s="10" t="s">
        <v>8</v>
      </c>
      <c r="G4" s="11"/>
      <c r="H4" s="12" t="s">
        <v>9</v>
      </c>
      <c r="I4" s="13" t="s">
        <v>10</v>
      </c>
      <c r="J4" s="14"/>
      <c r="K4" s="8" t="s">
        <v>11</v>
      </c>
      <c r="L4" s="15" t="s">
        <v>12</v>
      </c>
      <c r="N4" s="9" t="s">
        <v>13</v>
      </c>
      <c r="O4" s="9" t="s">
        <v>14</v>
      </c>
      <c r="P4" s="16" t="s">
        <v>15</v>
      </c>
      <c r="Q4" s="16" t="s">
        <v>16</v>
      </c>
      <c r="R4" s="7" t="s">
        <v>588</v>
      </c>
    </row>
    <row r="5" spans="1:18" s="17" customFormat="1" x14ac:dyDescent="0.25">
      <c r="A5" s="17" t="s">
        <v>17</v>
      </c>
      <c r="B5" s="18">
        <v>672</v>
      </c>
      <c r="C5" s="18">
        <v>508</v>
      </c>
      <c r="D5" s="17" t="s">
        <v>18</v>
      </c>
      <c r="E5" s="18">
        <v>13055</v>
      </c>
      <c r="F5" s="19">
        <f>IF($E5="", "",$E5*1000000/$E$350)</f>
        <v>3773.1213872832368</v>
      </c>
      <c r="G5" s="18"/>
      <c r="H5" s="18">
        <v>14235</v>
      </c>
      <c r="I5" s="18">
        <f>F5</f>
        <v>3773.1213872832368</v>
      </c>
      <c r="K5" s="17" t="s">
        <v>17</v>
      </c>
      <c r="L5" s="20">
        <v>672</v>
      </c>
      <c r="N5" s="20">
        <v>13055</v>
      </c>
      <c r="O5" s="19">
        <v>14235</v>
      </c>
      <c r="P5" s="20">
        <f>IFERROR(H5-O5,"")</f>
        <v>0</v>
      </c>
      <c r="Q5" s="21" t="str">
        <f>IFERROR(IF(P5&lt;&gt;0,P5/O5,""),"")</f>
        <v/>
      </c>
      <c r="R5" s="20">
        <f>N5-E5</f>
        <v>0</v>
      </c>
    </row>
    <row r="6" spans="1:18" x14ac:dyDescent="0.25">
      <c r="A6" s="2" t="s">
        <v>19</v>
      </c>
      <c r="B6" s="22">
        <v>1066</v>
      </c>
      <c r="C6" s="22">
        <v>806</v>
      </c>
      <c r="D6" s="2" t="s">
        <v>20</v>
      </c>
      <c r="E6" s="22">
        <v>21540</v>
      </c>
      <c r="F6" s="23">
        <f t="shared" ref="F6:F69" si="0">IF($E6="", "",$E6*1000000/$E$350)</f>
        <v>6225.4335260115604</v>
      </c>
      <c r="G6" s="2"/>
      <c r="H6" s="22">
        <v>23412</v>
      </c>
      <c r="I6" s="22">
        <f>F6</f>
        <v>6225.4335260115604</v>
      </c>
      <c r="J6" s="2"/>
      <c r="K6" t="s">
        <v>19</v>
      </c>
      <c r="L6" s="24">
        <v>1066</v>
      </c>
      <c r="N6" s="24">
        <v>21540</v>
      </c>
      <c r="O6" s="25">
        <v>23412</v>
      </c>
      <c r="P6" s="24">
        <f t="shared" ref="P6:P69" si="1">IFERROR(H6-O6,"")</f>
        <v>0</v>
      </c>
      <c r="Q6" s="21" t="str">
        <f t="shared" ref="Q6:Q69" si="2">IFERROR(IF(P6&lt;&gt;0,P6/O6,""),"")</f>
        <v/>
      </c>
      <c r="R6" s="20">
        <f t="shared" ref="R6:R66" si="3">N6-E6</f>
        <v>0</v>
      </c>
    </row>
    <row r="7" spans="1:18" s="17" customFormat="1" x14ac:dyDescent="0.25">
      <c r="A7" s="17" t="s">
        <v>21</v>
      </c>
      <c r="B7" s="18">
        <v>1326</v>
      </c>
      <c r="C7" s="18">
        <v>690</v>
      </c>
      <c r="D7" s="17" t="s">
        <v>22</v>
      </c>
      <c r="E7" s="18">
        <v>18358</v>
      </c>
      <c r="F7" s="19">
        <f t="shared" si="0"/>
        <v>5305.7803468208094</v>
      </c>
      <c r="H7" s="18">
        <v>20374</v>
      </c>
      <c r="I7" s="18">
        <f t="shared" ref="I7:I10" si="4">F7</f>
        <v>5305.7803468208094</v>
      </c>
      <c r="K7" s="17" t="s">
        <v>21</v>
      </c>
      <c r="L7" s="20">
        <v>1326</v>
      </c>
      <c r="N7" s="20">
        <v>18358</v>
      </c>
      <c r="O7" s="19">
        <v>20374</v>
      </c>
      <c r="P7" s="20">
        <f t="shared" si="1"/>
        <v>0</v>
      </c>
      <c r="Q7" s="21" t="str">
        <f t="shared" si="2"/>
        <v/>
      </c>
      <c r="R7" s="20">
        <f t="shared" si="3"/>
        <v>0</v>
      </c>
    </row>
    <row r="8" spans="1:18" x14ac:dyDescent="0.25">
      <c r="A8" s="2" t="s">
        <v>23</v>
      </c>
      <c r="B8" s="22">
        <v>552</v>
      </c>
      <c r="C8" s="22">
        <v>406</v>
      </c>
      <c r="D8" s="2" t="s">
        <v>24</v>
      </c>
      <c r="E8" s="22">
        <v>11091</v>
      </c>
      <c r="F8" s="23">
        <f t="shared" si="0"/>
        <v>3205.4913294797689</v>
      </c>
      <c r="G8" s="2"/>
      <c r="H8" s="22">
        <v>12049</v>
      </c>
      <c r="I8" s="22">
        <f t="shared" si="4"/>
        <v>3205.4913294797689</v>
      </c>
      <c r="J8" s="2"/>
      <c r="K8" t="s">
        <v>23</v>
      </c>
      <c r="L8" s="24">
        <v>552</v>
      </c>
      <c r="N8" s="24">
        <v>11091</v>
      </c>
      <c r="O8" s="25">
        <v>12049</v>
      </c>
      <c r="P8" s="24">
        <f t="shared" si="1"/>
        <v>0</v>
      </c>
      <c r="Q8" s="21" t="str">
        <f t="shared" si="2"/>
        <v/>
      </c>
      <c r="R8" s="20">
        <f t="shared" si="3"/>
        <v>0</v>
      </c>
    </row>
    <row r="9" spans="1:18" s="17" customFormat="1" x14ac:dyDescent="0.25">
      <c r="A9" s="17" t="s">
        <v>25</v>
      </c>
      <c r="B9" s="18">
        <v>527</v>
      </c>
      <c r="C9" s="18">
        <v>346</v>
      </c>
      <c r="D9" s="17" t="s">
        <v>26</v>
      </c>
      <c r="E9" s="18">
        <v>9396</v>
      </c>
      <c r="F9" s="19">
        <f t="shared" si="0"/>
        <v>2715.6069364161849</v>
      </c>
      <c r="H9" s="18">
        <v>10269</v>
      </c>
      <c r="I9" s="18">
        <f t="shared" si="4"/>
        <v>2715.6069364161849</v>
      </c>
      <c r="K9" s="17" t="s">
        <v>25</v>
      </c>
      <c r="L9" s="20">
        <v>527</v>
      </c>
      <c r="N9" s="20">
        <v>9250</v>
      </c>
      <c r="O9" s="19">
        <v>10123</v>
      </c>
      <c r="P9" s="20">
        <f t="shared" si="1"/>
        <v>146</v>
      </c>
      <c r="Q9" s="21">
        <f t="shared" si="2"/>
        <v>1.4422601995455893E-2</v>
      </c>
      <c r="R9" s="20">
        <f t="shared" si="3"/>
        <v>-146</v>
      </c>
    </row>
    <row r="10" spans="1:18" x14ac:dyDescent="0.25">
      <c r="A10" s="2" t="s">
        <v>27</v>
      </c>
      <c r="B10" s="22">
        <v>1088</v>
      </c>
      <c r="C10" s="22">
        <v>517</v>
      </c>
      <c r="D10" s="2" t="s">
        <v>28</v>
      </c>
      <c r="E10" s="22">
        <v>13708</v>
      </c>
      <c r="F10" s="23">
        <f t="shared" si="0"/>
        <v>3961.849710982659</v>
      </c>
      <c r="G10" s="2"/>
      <c r="H10" s="22">
        <v>15313</v>
      </c>
      <c r="I10" s="22">
        <f t="shared" si="4"/>
        <v>3961.849710982659</v>
      </c>
      <c r="J10" s="2"/>
      <c r="K10" t="s">
        <v>27</v>
      </c>
      <c r="L10" s="24">
        <v>1088</v>
      </c>
      <c r="N10" s="24">
        <v>13708</v>
      </c>
      <c r="O10" s="25">
        <v>15313</v>
      </c>
      <c r="P10" s="24">
        <f t="shared" si="1"/>
        <v>0</v>
      </c>
      <c r="Q10" s="21" t="str">
        <f t="shared" si="2"/>
        <v/>
      </c>
      <c r="R10" s="20">
        <f t="shared" si="3"/>
        <v>0</v>
      </c>
    </row>
    <row r="11" spans="1:18" s="17" customFormat="1" x14ac:dyDescent="0.25">
      <c r="A11" s="17" t="s">
        <v>29</v>
      </c>
      <c r="B11" s="18">
        <v>4646</v>
      </c>
      <c r="C11" s="18">
        <v>3118</v>
      </c>
      <c r="D11" s="17" t="s">
        <v>30</v>
      </c>
      <c r="E11" s="18">
        <v>10977</v>
      </c>
      <c r="F11" s="19">
        <f t="shared" si="0"/>
        <v>3172.5433526011561</v>
      </c>
      <c r="H11" s="18">
        <v>81995</v>
      </c>
      <c r="I11" s="18">
        <f>SUM(F11:F13)</f>
        <v>21454.046242774566</v>
      </c>
      <c r="K11" s="17" t="s">
        <v>29</v>
      </c>
      <c r="L11" s="20">
        <v>4646</v>
      </c>
      <c r="N11" s="20">
        <v>11308</v>
      </c>
      <c r="O11" s="19">
        <v>82327</v>
      </c>
      <c r="P11" s="20">
        <f t="shared" si="1"/>
        <v>-332</v>
      </c>
      <c r="Q11" s="21">
        <f t="shared" si="2"/>
        <v>-4.032698871573117E-3</v>
      </c>
      <c r="R11" s="20">
        <f t="shared" si="3"/>
        <v>331</v>
      </c>
    </row>
    <row r="12" spans="1:18" s="17" customFormat="1" x14ac:dyDescent="0.25">
      <c r="B12" s="18"/>
      <c r="C12" s="18"/>
      <c r="D12" s="17" t="s">
        <v>31</v>
      </c>
      <c r="E12" s="18">
        <v>14448</v>
      </c>
      <c r="F12" s="19">
        <f t="shared" si="0"/>
        <v>4175.722543352601</v>
      </c>
      <c r="H12" s="18" t="s">
        <v>32</v>
      </c>
      <c r="I12" s="18"/>
      <c r="L12" s="20"/>
      <c r="N12" s="20">
        <v>14448</v>
      </c>
      <c r="O12" s="19" t="s">
        <v>32</v>
      </c>
      <c r="P12" s="20" t="str">
        <f t="shared" si="1"/>
        <v/>
      </c>
      <c r="Q12" s="21" t="str">
        <f t="shared" si="2"/>
        <v/>
      </c>
      <c r="R12" s="20">
        <f t="shared" si="3"/>
        <v>0</v>
      </c>
    </row>
    <row r="13" spans="1:18" s="17" customFormat="1" x14ac:dyDescent="0.25">
      <c r="B13" s="18"/>
      <c r="C13" s="18"/>
      <c r="D13" s="17" t="s">
        <v>33</v>
      </c>
      <c r="E13" s="18">
        <v>48806</v>
      </c>
      <c r="F13" s="19">
        <f t="shared" si="0"/>
        <v>14105.780346820809</v>
      </c>
      <c r="H13" s="18" t="s">
        <v>32</v>
      </c>
      <c r="I13" s="18"/>
      <c r="L13" s="20"/>
      <c r="N13" s="20">
        <v>48807</v>
      </c>
      <c r="O13" s="19" t="s">
        <v>32</v>
      </c>
      <c r="P13" s="20" t="str">
        <f t="shared" si="1"/>
        <v/>
      </c>
      <c r="Q13" s="21" t="str">
        <f t="shared" si="2"/>
        <v/>
      </c>
      <c r="R13" s="20">
        <f t="shared" si="3"/>
        <v>1</v>
      </c>
    </row>
    <row r="14" spans="1:18" x14ac:dyDescent="0.25">
      <c r="A14" s="2" t="s">
        <v>34</v>
      </c>
      <c r="B14" s="22">
        <v>806</v>
      </c>
      <c r="C14" s="22">
        <v>426</v>
      </c>
      <c r="D14" s="2" t="s">
        <v>35</v>
      </c>
      <c r="E14" s="22">
        <v>10806</v>
      </c>
      <c r="F14" s="23">
        <f t="shared" si="0"/>
        <v>3123.1213872832368</v>
      </c>
      <c r="G14" s="2"/>
      <c r="H14" s="22">
        <v>12038</v>
      </c>
      <c r="I14" s="22">
        <f>F14</f>
        <v>3123.1213872832368</v>
      </c>
      <c r="J14" s="2"/>
      <c r="K14" t="s">
        <v>34</v>
      </c>
      <c r="L14" s="24">
        <v>806</v>
      </c>
      <c r="N14" s="24">
        <v>10806</v>
      </c>
      <c r="O14" s="25">
        <v>12038</v>
      </c>
      <c r="P14" s="24">
        <f t="shared" si="1"/>
        <v>0</v>
      </c>
      <c r="Q14" s="21" t="str">
        <f t="shared" si="2"/>
        <v/>
      </c>
      <c r="R14" s="20">
        <f t="shared" si="3"/>
        <v>0</v>
      </c>
    </row>
    <row r="15" spans="1:18" s="17" customFormat="1" x14ac:dyDescent="0.25">
      <c r="A15" s="17" t="s">
        <v>36</v>
      </c>
      <c r="B15" s="18">
        <v>1146</v>
      </c>
      <c r="C15" s="18">
        <v>503</v>
      </c>
      <c r="D15" s="17" t="s">
        <v>37</v>
      </c>
      <c r="E15" s="18">
        <v>12432</v>
      </c>
      <c r="F15" s="19">
        <f t="shared" si="0"/>
        <v>3593.0635838150288</v>
      </c>
      <c r="H15" s="18">
        <v>14081</v>
      </c>
      <c r="I15" s="18">
        <f t="shared" ref="I15:I18" si="5">F15</f>
        <v>3593.0635838150288</v>
      </c>
      <c r="K15" s="17" t="s">
        <v>36</v>
      </c>
      <c r="L15" s="20">
        <v>1146</v>
      </c>
      <c r="N15" s="20">
        <v>12432</v>
      </c>
      <c r="O15" s="19">
        <v>14081</v>
      </c>
      <c r="P15" s="20">
        <f t="shared" si="1"/>
        <v>0</v>
      </c>
      <c r="Q15" s="21" t="str">
        <f t="shared" si="2"/>
        <v/>
      </c>
      <c r="R15" s="20">
        <f t="shared" si="3"/>
        <v>0</v>
      </c>
    </row>
    <row r="16" spans="1:18" x14ac:dyDescent="0.25">
      <c r="A16" s="2" t="s">
        <v>38</v>
      </c>
      <c r="B16" s="22">
        <v>1347</v>
      </c>
      <c r="C16" s="22">
        <v>774</v>
      </c>
      <c r="D16" s="2" t="s">
        <v>39</v>
      </c>
      <c r="E16" s="22">
        <v>18960</v>
      </c>
      <c r="F16" s="23">
        <f t="shared" si="0"/>
        <v>5479.7687861271679</v>
      </c>
      <c r="G16" s="2"/>
      <c r="H16" s="22">
        <v>21081</v>
      </c>
      <c r="I16" s="22">
        <f t="shared" si="5"/>
        <v>5479.7687861271679</v>
      </c>
      <c r="J16" s="2"/>
      <c r="K16" t="s">
        <v>38</v>
      </c>
      <c r="L16" s="24">
        <v>1347</v>
      </c>
      <c r="N16" s="24">
        <v>18960</v>
      </c>
      <c r="O16" s="25">
        <v>21081</v>
      </c>
      <c r="P16" s="24">
        <f t="shared" si="1"/>
        <v>0</v>
      </c>
      <c r="Q16" s="21" t="str">
        <f t="shared" si="2"/>
        <v/>
      </c>
      <c r="R16" s="20">
        <f t="shared" si="3"/>
        <v>0</v>
      </c>
    </row>
    <row r="17" spans="1:18" s="17" customFormat="1" x14ac:dyDescent="0.25">
      <c r="A17" s="17" t="s">
        <v>40</v>
      </c>
      <c r="B17" s="18">
        <v>746</v>
      </c>
      <c r="C17" s="18">
        <v>492</v>
      </c>
      <c r="D17" s="17" t="s">
        <v>41</v>
      </c>
      <c r="E17" s="18">
        <v>12223</v>
      </c>
      <c r="F17" s="19">
        <f t="shared" si="0"/>
        <v>3532.6589595375722</v>
      </c>
      <c r="H17" s="18">
        <v>13461</v>
      </c>
      <c r="I17" s="18">
        <f t="shared" si="5"/>
        <v>3532.6589595375722</v>
      </c>
      <c r="K17" s="17" t="s">
        <v>40</v>
      </c>
      <c r="L17" s="20">
        <v>746</v>
      </c>
      <c r="N17" s="20">
        <v>12028</v>
      </c>
      <c r="O17" s="19">
        <v>13266</v>
      </c>
      <c r="P17" s="20">
        <f t="shared" si="1"/>
        <v>195</v>
      </c>
      <c r="Q17" s="21">
        <f t="shared" si="2"/>
        <v>1.4699231117141566E-2</v>
      </c>
      <c r="R17" s="20">
        <f t="shared" si="3"/>
        <v>-195</v>
      </c>
    </row>
    <row r="18" spans="1:18" x14ac:dyDescent="0.25">
      <c r="A18" s="2" t="s">
        <v>42</v>
      </c>
      <c r="B18" s="22">
        <v>348</v>
      </c>
      <c r="C18" s="22">
        <v>201</v>
      </c>
      <c r="D18" s="2" t="s">
        <v>43</v>
      </c>
      <c r="E18" s="22">
        <v>6094</v>
      </c>
      <c r="F18" s="23">
        <f t="shared" si="0"/>
        <v>1761.2716763005781</v>
      </c>
      <c r="G18" s="2"/>
      <c r="H18" s="22">
        <v>6643</v>
      </c>
      <c r="I18" s="22">
        <f t="shared" si="5"/>
        <v>1761.2716763005781</v>
      </c>
      <c r="J18" s="2"/>
      <c r="K18" t="s">
        <v>42</v>
      </c>
      <c r="L18" s="24">
        <v>348</v>
      </c>
      <c r="N18" s="24">
        <v>6116</v>
      </c>
      <c r="O18" s="25">
        <v>6665</v>
      </c>
      <c r="P18" s="24">
        <f t="shared" si="1"/>
        <v>-22</v>
      </c>
      <c r="Q18" s="21">
        <f t="shared" si="2"/>
        <v>-3.3008252063015755E-3</v>
      </c>
      <c r="R18" s="20">
        <f t="shared" si="3"/>
        <v>22</v>
      </c>
    </row>
    <row r="19" spans="1:18" s="17" customFormat="1" x14ac:dyDescent="0.25">
      <c r="A19" s="17" t="s">
        <v>44</v>
      </c>
      <c r="B19" s="18">
        <v>1929</v>
      </c>
      <c r="C19" s="18">
        <v>1279</v>
      </c>
      <c r="D19" s="17" t="s">
        <v>45</v>
      </c>
      <c r="E19" s="18">
        <v>21314</v>
      </c>
      <c r="F19" s="19">
        <f t="shared" si="0"/>
        <v>6160.115606936416</v>
      </c>
      <c r="H19" s="18">
        <v>37345</v>
      </c>
      <c r="I19" s="18">
        <f>SUM(F19:F21)</f>
        <v>9866.184971098266</v>
      </c>
      <c r="K19" s="17" t="s">
        <v>44</v>
      </c>
      <c r="L19" s="20">
        <v>1929</v>
      </c>
      <c r="N19" s="20">
        <v>21314</v>
      </c>
      <c r="O19" s="19">
        <v>37260</v>
      </c>
      <c r="P19" s="20">
        <f t="shared" si="1"/>
        <v>85</v>
      </c>
      <c r="Q19" s="21">
        <f t="shared" si="2"/>
        <v>2.2812667740203974E-3</v>
      </c>
      <c r="R19" s="20">
        <f t="shared" si="3"/>
        <v>0</v>
      </c>
    </row>
    <row r="20" spans="1:18" s="17" customFormat="1" x14ac:dyDescent="0.25">
      <c r="B20" s="18"/>
      <c r="C20" s="18"/>
      <c r="D20" s="17" t="s">
        <v>46</v>
      </c>
      <c r="E20" s="18">
        <v>5705</v>
      </c>
      <c r="F20" s="19">
        <f t="shared" si="0"/>
        <v>1648.8439306358382</v>
      </c>
      <c r="H20" s="18" t="s">
        <v>32</v>
      </c>
      <c r="I20" s="18"/>
      <c r="L20" s="20"/>
      <c r="N20" s="20">
        <v>5705</v>
      </c>
      <c r="O20" s="19" t="s">
        <v>32</v>
      </c>
      <c r="P20" s="20" t="str">
        <f t="shared" si="1"/>
        <v/>
      </c>
      <c r="Q20" s="21" t="str">
        <f t="shared" si="2"/>
        <v/>
      </c>
      <c r="R20" s="20">
        <f t="shared" si="3"/>
        <v>0</v>
      </c>
    </row>
    <row r="21" spans="1:18" s="17" customFormat="1" x14ac:dyDescent="0.25">
      <c r="B21" s="18"/>
      <c r="C21" s="18"/>
      <c r="D21" s="17" t="s">
        <v>47</v>
      </c>
      <c r="E21" s="18">
        <v>7118</v>
      </c>
      <c r="F21" s="19">
        <f t="shared" si="0"/>
        <v>2057.2254335260118</v>
      </c>
      <c r="H21" s="18" t="s">
        <v>32</v>
      </c>
      <c r="I21" s="18"/>
      <c r="L21" s="20"/>
      <c r="N21" s="20">
        <v>7033</v>
      </c>
      <c r="O21" s="19" t="s">
        <v>32</v>
      </c>
      <c r="P21" s="20" t="str">
        <f t="shared" si="1"/>
        <v/>
      </c>
      <c r="Q21" s="21" t="str">
        <f t="shared" si="2"/>
        <v/>
      </c>
      <c r="R21" s="20">
        <f t="shared" si="3"/>
        <v>-85</v>
      </c>
    </row>
    <row r="22" spans="1:18" x14ac:dyDescent="0.25">
      <c r="A22" s="2" t="s">
        <v>48</v>
      </c>
      <c r="B22" s="22">
        <v>1852</v>
      </c>
      <c r="C22" s="22">
        <v>748</v>
      </c>
      <c r="D22" s="2" t="s">
        <v>49</v>
      </c>
      <c r="E22" s="22">
        <v>19832</v>
      </c>
      <c r="F22" s="23">
        <f t="shared" si="0"/>
        <v>5731.7919075144509</v>
      </c>
      <c r="G22" s="2"/>
      <c r="H22" s="22">
        <v>22432</v>
      </c>
      <c r="I22" s="22">
        <f t="shared" ref="I22:I25" si="6">F22</f>
        <v>5731.7919075144509</v>
      </c>
      <c r="J22" s="2"/>
      <c r="K22" t="s">
        <v>48</v>
      </c>
      <c r="L22" s="24">
        <v>1852</v>
      </c>
      <c r="N22" s="24">
        <v>19832</v>
      </c>
      <c r="O22" s="25">
        <v>22432</v>
      </c>
      <c r="P22" s="24">
        <f t="shared" si="1"/>
        <v>0</v>
      </c>
      <c r="Q22" s="21" t="str">
        <f t="shared" si="2"/>
        <v/>
      </c>
      <c r="R22" s="20">
        <f t="shared" si="3"/>
        <v>0</v>
      </c>
    </row>
    <row r="23" spans="1:18" s="17" customFormat="1" x14ac:dyDescent="0.25">
      <c r="A23" s="17" t="s">
        <v>50</v>
      </c>
      <c r="B23" s="18">
        <v>911</v>
      </c>
      <c r="C23" s="18">
        <v>684</v>
      </c>
      <c r="D23" s="17" t="s">
        <v>51</v>
      </c>
      <c r="E23" s="18">
        <v>18065</v>
      </c>
      <c r="F23" s="19">
        <f t="shared" si="0"/>
        <v>5221.0982658959538</v>
      </c>
      <c r="H23" s="18">
        <v>19660</v>
      </c>
      <c r="I23" s="18">
        <f t="shared" si="6"/>
        <v>5221.0982658959538</v>
      </c>
      <c r="K23" s="17" t="s">
        <v>50</v>
      </c>
      <c r="L23" s="20">
        <v>911</v>
      </c>
      <c r="N23" s="20">
        <v>18065</v>
      </c>
      <c r="O23" s="19">
        <v>19660</v>
      </c>
      <c r="P23" s="20">
        <f t="shared" si="1"/>
        <v>0</v>
      </c>
      <c r="Q23" s="21" t="str">
        <f t="shared" si="2"/>
        <v/>
      </c>
      <c r="R23" s="20">
        <f t="shared" si="3"/>
        <v>0</v>
      </c>
    </row>
    <row r="24" spans="1:18" x14ac:dyDescent="0.25">
      <c r="A24" s="2" t="s">
        <v>52</v>
      </c>
      <c r="B24" s="22">
        <v>1339</v>
      </c>
      <c r="C24" s="22">
        <v>1129</v>
      </c>
      <c r="D24" s="2" t="s">
        <v>53</v>
      </c>
      <c r="E24" s="22">
        <v>27924</v>
      </c>
      <c r="F24" s="23">
        <f t="shared" si="0"/>
        <v>8070.5202312138726</v>
      </c>
      <c r="G24" s="2"/>
      <c r="H24" s="22">
        <v>30392</v>
      </c>
      <c r="I24" s="22">
        <f t="shared" si="6"/>
        <v>8070.5202312138726</v>
      </c>
      <c r="J24" s="2"/>
      <c r="K24" t="s">
        <v>52</v>
      </c>
      <c r="L24" s="24">
        <v>1339</v>
      </c>
      <c r="N24" s="24">
        <v>27924</v>
      </c>
      <c r="O24" s="25">
        <v>30392</v>
      </c>
      <c r="P24" s="24">
        <f t="shared" si="1"/>
        <v>0</v>
      </c>
      <c r="Q24" s="21" t="str">
        <f t="shared" si="2"/>
        <v/>
      </c>
      <c r="R24" s="20">
        <f t="shared" si="3"/>
        <v>0</v>
      </c>
    </row>
    <row r="25" spans="1:18" s="17" customFormat="1" x14ac:dyDescent="0.25">
      <c r="A25" s="17" t="s">
        <v>54</v>
      </c>
      <c r="B25" s="18">
        <v>942</v>
      </c>
      <c r="C25" s="18">
        <v>663</v>
      </c>
      <c r="D25" s="17" t="s">
        <v>55</v>
      </c>
      <c r="E25" s="18">
        <v>19232</v>
      </c>
      <c r="F25" s="19">
        <f t="shared" si="0"/>
        <v>5558.3815028901736</v>
      </c>
      <c r="H25" s="18">
        <v>20837</v>
      </c>
      <c r="I25" s="18">
        <f t="shared" si="6"/>
        <v>5558.3815028901736</v>
      </c>
      <c r="K25" s="17" t="s">
        <v>54</v>
      </c>
      <c r="L25" s="20">
        <v>942</v>
      </c>
      <c r="N25" s="20">
        <v>19232</v>
      </c>
      <c r="O25" s="19">
        <v>20837</v>
      </c>
      <c r="P25" s="20">
        <f t="shared" si="1"/>
        <v>0</v>
      </c>
      <c r="Q25" s="21" t="str">
        <f t="shared" si="2"/>
        <v/>
      </c>
      <c r="R25" s="20">
        <f t="shared" si="3"/>
        <v>0</v>
      </c>
    </row>
    <row r="26" spans="1:18" x14ac:dyDescent="0.25">
      <c r="A26" s="2" t="s">
        <v>56</v>
      </c>
      <c r="B26" s="22">
        <v>1499</v>
      </c>
      <c r="C26" s="22">
        <v>931</v>
      </c>
      <c r="D26" s="2" t="s">
        <v>57</v>
      </c>
      <c r="E26" s="22">
        <v>340</v>
      </c>
      <c r="F26" s="23">
        <f t="shared" si="0"/>
        <v>98.265895953757223</v>
      </c>
      <c r="G26" s="2"/>
      <c r="H26" s="22">
        <v>28817</v>
      </c>
      <c r="I26" s="22">
        <f>SUM(F26:F28)</f>
        <v>7626.3005780346821</v>
      </c>
      <c r="J26" s="2"/>
      <c r="K26" t="s">
        <v>58</v>
      </c>
      <c r="L26" s="24">
        <v>417</v>
      </c>
      <c r="N26" s="24">
        <v>354</v>
      </c>
      <c r="O26" s="25">
        <v>28839</v>
      </c>
      <c r="P26" s="24">
        <f t="shared" si="1"/>
        <v>-22</v>
      </c>
      <c r="Q26" s="21">
        <f t="shared" si="2"/>
        <v>-7.6285585491868652E-4</v>
      </c>
      <c r="R26" s="20">
        <f t="shared" si="3"/>
        <v>14</v>
      </c>
    </row>
    <row r="27" spans="1:18" x14ac:dyDescent="0.25">
      <c r="B27" s="22"/>
      <c r="C27" s="22"/>
      <c r="D27" s="2" t="s">
        <v>59</v>
      </c>
      <c r="E27" s="22">
        <v>16088</v>
      </c>
      <c r="F27" s="23">
        <f t="shared" si="0"/>
        <v>4649.7109826589594</v>
      </c>
      <c r="G27" s="2"/>
      <c r="H27" s="22" t="s">
        <v>32</v>
      </c>
      <c r="I27" s="22"/>
      <c r="J27" s="2"/>
      <c r="K27" t="s">
        <v>60</v>
      </c>
      <c r="L27" s="24">
        <v>296</v>
      </c>
      <c r="N27" s="24">
        <v>16088</v>
      </c>
      <c r="O27" s="25" t="s">
        <v>32</v>
      </c>
      <c r="P27" s="24" t="str">
        <f t="shared" si="1"/>
        <v/>
      </c>
      <c r="Q27" s="21" t="str">
        <f t="shared" si="2"/>
        <v/>
      </c>
      <c r="R27" s="20">
        <f t="shared" si="3"/>
        <v>0</v>
      </c>
    </row>
    <row r="28" spans="1:18" x14ac:dyDescent="0.25">
      <c r="B28" s="22"/>
      <c r="C28" s="22"/>
      <c r="D28" s="2" t="s">
        <v>61</v>
      </c>
      <c r="E28" s="22">
        <v>9959</v>
      </c>
      <c r="F28" s="23">
        <f t="shared" si="0"/>
        <v>2878.3236994219651</v>
      </c>
      <c r="G28" s="2"/>
      <c r="H28" s="22" t="s">
        <v>32</v>
      </c>
      <c r="I28" s="22"/>
      <c r="J28" s="2"/>
      <c r="K28" t="s">
        <v>62</v>
      </c>
      <c r="L28" s="24">
        <v>262</v>
      </c>
      <c r="N28" s="24">
        <v>9967</v>
      </c>
      <c r="O28" s="25" t="s">
        <v>32</v>
      </c>
      <c r="P28" s="24" t="str">
        <f t="shared" si="1"/>
        <v/>
      </c>
      <c r="Q28" s="21" t="str">
        <f t="shared" si="2"/>
        <v/>
      </c>
      <c r="R28" s="20">
        <f t="shared" si="3"/>
        <v>8</v>
      </c>
    </row>
    <row r="29" spans="1:18" x14ac:dyDescent="0.25">
      <c r="B29" s="22"/>
      <c r="C29" s="22"/>
      <c r="D29" s="2" t="s">
        <v>32</v>
      </c>
      <c r="E29" s="22" t="s">
        <v>32</v>
      </c>
      <c r="F29" s="23" t="str">
        <f t="shared" si="0"/>
        <v/>
      </c>
      <c r="G29" s="2"/>
      <c r="H29" s="22" t="s">
        <v>32</v>
      </c>
      <c r="I29" s="22"/>
      <c r="J29" s="2"/>
      <c r="K29" t="s">
        <v>63</v>
      </c>
      <c r="L29" s="24">
        <v>524</v>
      </c>
      <c r="N29" s="24"/>
      <c r="O29" s="25" t="s">
        <v>32</v>
      </c>
      <c r="P29" s="24" t="str">
        <f t="shared" si="1"/>
        <v/>
      </c>
      <c r="Q29" s="21" t="str">
        <f t="shared" si="2"/>
        <v/>
      </c>
      <c r="R29" s="20"/>
    </row>
    <row r="30" spans="1:18" s="17" customFormat="1" x14ac:dyDescent="0.25">
      <c r="A30" s="17" t="s">
        <v>64</v>
      </c>
      <c r="B30" s="18">
        <v>781</v>
      </c>
      <c r="C30" s="18">
        <v>455</v>
      </c>
      <c r="D30" s="17" t="s">
        <v>65</v>
      </c>
      <c r="E30" s="18">
        <v>11727</v>
      </c>
      <c r="F30" s="19">
        <f t="shared" si="0"/>
        <v>3389.3063583815028</v>
      </c>
      <c r="H30" s="18">
        <v>12963</v>
      </c>
      <c r="I30" s="18">
        <f t="shared" ref="I30:I32" si="7">F30</f>
        <v>3389.3063583815028</v>
      </c>
      <c r="K30" s="17" t="s">
        <v>64</v>
      </c>
      <c r="L30" s="20">
        <v>781</v>
      </c>
      <c r="N30" s="20">
        <v>11727</v>
      </c>
      <c r="O30" s="19">
        <v>12963</v>
      </c>
      <c r="P30" s="20">
        <f t="shared" si="1"/>
        <v>0</v>
      </c>
      <c r="Q30" s="21" t="str">
        <f t="shared" si="2"/>
        <v/>
      </c>
      <c r="R30" s="20">
        <f t="shared" si="3"/>
        <v>0</v>
      </c>
    </row>
    <row r="31" spans="1:18" x14ac:dyDescent="0.25">
      <c r="A31" s="2" t="s">
        <v>66</v>
      </c>
      <c r="B31" s="22">
        <v>1090</v>
      </c>
      <c r="C31" s="22">
        <v>513</v>
      </c>
      <c r="D31" s="2" t="s">
        <v>67</v>
      </c>
      <c r="E31" s="22">
        <v>13846</v>
      </c>
      <c r="F31" s="23">
        <f t="shared" si="0"/>
        <v>4001.7341040462429</v>
      </c>
      <c r="G31" s="2"/>
      <c r="H31" s="22">
        <v>15449</v>
      </c>
      <c r="I31" s="22">
        <f t="shared" si="7"/>
        <v>4001.7341040462429</v>
      </c>
      <c r="J31" s="2"/>
      <c r="K31" t="s">
        <v>66</v>
      </c>
      <c r="L31" s="24">
        <v>1090</v>
      </c>
      <c r="N31" s="24">
        <v>13846</v>
      </c>
      <c r="O31" s="25">
        <v>15449</v>
      </c>
      <c r="P31" s="24">
        <f t="shared" si="1"/>
        <v>0</v>
      </c>
      <c r="Q31" s="21" t="str">
        <f t="shared" si="2"/>
        <v/>
      </c>
      <c r="R31" s="20">
        <f t="shared" si="3"/>
        <v>0</v>
      </c>
    </row>
    <row r="32" spans="1:18" s="17" customFormat="1" x14ac:dyDescent="0.25">
      <c r="A32" s="17" t="s">
        <v>68</v>
      </c>
      <c r="B32" s="18">
        <v>1923</v>
      </c>
      <c r="C32" s="18">
        <v>1294</v>
      </c>
      <c r="D32" s="17" t="s">
        <v>69</v>
      </c>
      <c r="E32" s="18">
        <v>34451</v>
      </c>
      <c r="F32" s="19">
        <f t="shared" si="0"/>
        <v>9956.9364161849717</v>
      </c>
      <c r="H32" s="18">
        <v>37668</v>
      </c>
      <c r="I32" s="18">
        <f t="shared" si="7"/>
        <v>9956.9364161849717</v>
      </c>
      <c r="K32" s="17" t="s">
        <v>70</v>
      </c>
      <c r="L32" s="20">
        <v>304</v>
      </c>
      <c r="N32" s="20">
        <v>34789</v>
      </c>
      <c r="O32" s="19">
        <v>38006</v>
      </c>
      <c r="P32" s="20">
        <f t="shared" si="1"/>
        <v>-338</v>
      </c>
      <c r="Q32" s="21">
        <f t="shared" si="2"/>
        <v>-8.8933326316897338E-3</v>
      </c>
      <c r="R32" s="20">
        <f t="shared" si="3"/>
        <v>338</v>
      </c>
    </row>
    <row r="33" spans="1:18" s="17" customFormat="1" x14ac:dyDescent="0.25">
      <c r="B33" s="18"/>
      <c r="C33" s="18"/>
      <c r="E33" s="18" t="s">
        <v>32</v>
      </c>
      <c r="F33" s="19" t="str">
        <f t="shared" si="0"/>
        <v/>
      </c>
      <c r="H33" s="18" t="s">
        <v>32</v>
      </c>
      <c r="I33" s="18"/>
      <c r="K33" s="17" t="s">
        <v>71</v>
      </c>
      <c r="L33" s="20">
        <v>260</v>
      </c>
      <c r="N33" s="20"/>
      <c r="O33" s="19" t="s">
        <v>32</v>
      </c>
      <c r="P33" s="20" t="str">
        <f t="shared" si="1"/>
        <v/>
      </c>
      <c r="Q33" s="21" t="str">
        <f t="shared" si="2"/>
        <v/>
      </c>
      <c r="R33" s="20"/>
    </row>
    <row r="34" spans="1:18" s="17" customFormat="1" x14ac:dyDescent="0.25">
      <c r="B34" s="18"/>
      <c r="C34" s="18"/>
      <c r="E34" s="18" t="s">
        <v>32</v>
      </c>
      <c r="F34" s="19" t="str">
        <f t="shared" si="0"/>
        <v/>
      </c>
      <c r="H34" s="18" t="s">
        <v>32</v>
      </c>
      <c r="I34" s="18"/>
      <c r="K34" s="17" t="s">
        <v>72</v>
      </c>
      <c r="L34" s="20">
        <v>499</v>
      </c>
      <c r="N34" s="20"/>
      <c r="O34" s="19" t="s">
        <v>32</v>
      </c>
      <c r="P34" s="20" t="str">
        <f t="shared" si="1"/>
        <v/>
      </c>
      <c r="Q34" s="21" t="str">
        <f t="shared" si="2"/>
        <v/>
      </c>
      <c r="R34" s="20"/>
    </row>
    <row r="35" spans="1:18" s="17" customFormat="1" x14ac:dyDescent="0.25">
      <c r="B35" s="18"/>
      <c r="C35" s="18"/>
      <c r="E35" s="18" t="s">
        <v>32</v>
      </c>
      <c r="F35" s="19" t="str">
        <f t="shared" si="0"/>
        <v/>
      </c>
      <c r="H35" s="18" t="s">
        <v>32</v>
      </c>
      <c r="I35" s="18"/>
      <c r="K35" s="17" t="s">
        <v>73</v>
      </c>
      <c r="L35" s="20">
        <v>549</v>
      </c>
      <c r="N35" s="20"/>
      <c r="O35" s="19" t="s">
        <v>32</v>
      </c>
      <c r="P35" s="20" t="str">
        <f t="shared" si="1"/>
        <v/>
      </c>
      <c r="Q35" s="21" t="str">
        <f t="shared" si="2"/>
        <v/>
      </c>
      <c r="R35" s="20"/>
    </row>
    <row r="36" spans="1:18" s="17" customFormat="1" x14ac:dyDescent="0.25">
      <c r="B36" s="18"/>
      <c r="C36" s="18"/>
      <c r="E36" s="18" t="s">
        <v>32</v>
      </c>
      <c r="F36" s="19" t="str">
        <f t="shared" si="0"/>
        <v/>
      </c>
      <c r="H36" s="18" t="s">
        <v>32</v>
      </c>
      <c r="I36" s="18"/>
      <c r="K36" s="17" t="s">
        <v>74</v>
      </c>
      <c r="L36" s="20">
        <v>312</v>
      </c>
      <c r="N36" s="20"/>
      <c r="O36" s="19" t="s">
        <v>32</v>
      </c>
      <c r="P36" s="20" t="str">
        <f t="shared" si="1"/>
        <v/>
      </c>
      <c r="Q36" s="21" t="str">
        <f t="shared" si="2"/>
        <v/>
      </c>
      <c r="R36" s="20"/>
    </row>
    <row r="37" spans="1:18" x14ac:dyDescent="0.25">
      <c r="A37" s="2" t="s">
        <v>75</v>
      </c>
      <c r="B37" s="22">
        <v>428</v>
      </c>
      <c r="C37" s="22">
        <v>716</v>
      </c>
      <c r="D37" s="2" t="s">
        <v>76</v>
      </c>
      <c r="E37" s="22">
        <v>18170</v>
      </c>
      <c r="F37" s="23">
        <f t="shared" si="0"/>
        <v>5251.4450867052019</v>
      </c>
      <c r="G37" s="2"/>
      <c r="H37" s="22">
        <v>19314</v>
      </c>
      <c r="I37" s="22">
        <f t="shared" ref="I37:I38" si="8">F37</f>
        <v>5251.4450867052019</v>
      </c>
      <c r="J37" s="2"/>
      <c r="K37" t="s">
        <v>75</v>
      </c>
      <c r="L37" s="24">
        <v>428</v>
      </c>
      <c r="N37" s="24">
        <v>18170</v>
      </c>
      <c r="O37" s="25">
        <v>19314</v>
      </c>
      <c r="P37" s="24">
        <f t="shared" si="1"/>
        <v>0</v>
      </c>
      <c r="Q37" s="21" t="str">
        <f t="shared" si="2"/>
        <v/>
      </c>
      <c r="R37" s="20">
        <f t="shared" si="3"/>
        <v>0</v>
      </c>
    </row>
    <row r="38" spans="1:18" s="17" customFormat="1" x14ac:dyDescent="0.25">
      <c r="A38" s="17" t="s">
        <v>77</v>
      </c>
      <c r="B38" s="18">
        <v>708</v>
      </c>
      <c r="C38" s="18">
        <v>482</v>
      </c>
      <c r="D38" s="17" t="s">
        <v>26</v>
      </c>
      <c r="E38" s="18">
        <v>13954</v>
      </c>
      <c r="F38" s="19">
        <f t="shared" si="0"/>
        <v>4032.9479768786127</v>
      </c>
      <c r="H38" s="18">
        <v>15144</v>
      </c>
      <c r="I38" s="18">
        <f t="shared" si="8"/>
        <v>4032.9479768786127</v>
      </c>
      <c r="K38" s="17" t="s">
        <v>77</v>
      </c>
      <c r="L38" s="20">
        <v>708</v>
      </c>
      <c r="N38" s="20">
        <v>14100</v>
      </c>
      <c r="O38" s="19">
        <v>15290</v>
      </c>
      <c r="P38" s="20">
        <f t="shared" si="1"/>
        <v>-146</v>
      </c>
      <c r="Q38" s="21">
        <f t="shared" si="2"/>
        <v>-9.5487246566383251E-3</v>
      </c>
      <c r="R38" s="20">
        <f t="shared" si="3"/>
        <v>146</v>
      </c>
    </row>
    <row r="39" spans="1:18" x14ac:dyDescent="0.25">
      <c r="A39" s="2" t="s">
        <v>78</v>
      </c>
      <c r="B39" s="22">
        <v>990</v>
      </c>
      <c r="C39" s="22">
        <v>808</v>
      </c>
      <c r="D39" s="2" t="s">
        <v>79</v>
      </c>
      <c r="E39" s="22">
        <v>10481</v>
      </c>
      <c r="F39" s="23">
        <f t="shared" si="0"/>
        <v>3029.1907514450868</v>
      </c>
      <c r="G39" s="2"/>
      <c r="H39" s="22">
        <v>23891</v>
      </c>
      <c r="I39" s="22">
        <f>SUM(F39:F40)</f>
        <v>6385.2601156069359</v>
      </c>
      <c r="J39" s="2"/>
      <c r="K39" t="s">
        <v>78</v>
      </c>
      <c r="L39" s="24">
        <v>990</v>
      </c>
      <c r="N39" s="24">
        <v>10481</v>
      </c>
      <c r="O39" s="25">
        <v>23891</v>
      </c>
      <c r="P39" s="24">
        <f t="shared" si="1"/>
        <v>0</v>
      </c>
      <c r="Q39" s="21" t="str">
        <f t="shared" si="2"/>
        <v/>
      </c>
      <c r="R39" s="20">
        <f t="shared" si="3"/>
        <v>0</v>
      </c>
    </row>
    <row r="40" spans="1:18" x14ac:dyDescent="0.25">
      <c r="B40" s="22"/>
      <c r="C40" s="22"/>
      <c r="D40" s="2" t="s">
        <v>80</v>
      </c>
      <c r="E40" s="22">
        <v>11612</v>
      </c>
      <c r="F40" s="23">
        <f t="shared" si="0"/>
        <v>3356.0693641618495</v>
      </c>
      <c r="G40" s="2"/>
      <c r="H40" s="22" t="s">
        <v>32</v>
      </c>
      <c r="I40" s="22"/>
      <c r="J40" s="2"/>
      <c r="L40" s="24"/>
      <c r="N40" s="24">
        <v>11612</v>
      </c>
      <c r="O40" s="25" t="s">
        <v>32</v>
      </c>
      <c r="P40" s="24" t="str">
        <f t="shared" si="1"/>
        <v/>
      </c>
      <c r="Q40" s="21" t="str">
        <f t="shared" si="2"/>
        <v/>
      </c>
      <c r="R40" s="20">
        <f t="shared" si="3"/>
        <v>0</v>
      </c>
    </row>
    <row r="41" spans="1:18" s="17" customFormat="1" x14ac:dyDescent="0.25">
      <c r="A41" s="17" t="s">
        <v>81</v>
      </c>
      <c r="B41" s="18">
        <v>1385</v>
      </c>
      <c r="C41" s="18">
        <v>817</v>
      </c>
      <c r="D41" s="17" t="s">
        <v>82</v>
      </c>
      <c r="E41" s="18">
        <v>15812</v>
      </c>
      <c r="F41" s="19">
        <f t="shared" si="0"/>
        <v>4569.9421965317915</v>
      </c>
      <c r="H41" s="18">
        <v>24309</v>
      </c>
      <c r="I41" s="18">
        <f t="shared" ref="I41" si="9">SUM(F41:F42)</f>
        <v>6389.3063583815028</v>
      </c>
      <c r="K41" s="17" t="s">
        <v>81</v>
      </c>
      <c r="L41" s="20">
        <v>1385</v>
      </c>
      <c r="N41" s="20">
        <v>15812</v>
      </c>
      <c r="O41" s="19">
        <v>24309</v>
      </c>
      <c r="P41" s="20">
        <f t="shared" si="1"/>
        <v>0</v>
      </c>
      <c r="Q41" s="21" t="str">
        <f t="shared" si="2"/>
        <v/>
      </c>
      <c r="R41" s="20">
        <f t="shared" si="3"/>
        <v>0</v>
      </c>
    </row>
    <row r="42" spans="1:18" s="17" customFormat="1" x14ac:dyDescent="0.25">
      <c r="B42" s="18"/>
      <c r="C42" s="18"/>
      <c r="D42" s="17" t="s">
        <v>83</v>
      </c>
      <c r="E42" s="18">
        <v>6295</v>
      </c>
      <c r="F42" s="19">
        <f t="shared" si="0"/>
        <v>1819.3641618497111</v>
      </c>
      <c r="H42" s="18" t="s">
        <v>32</v>
      </c>
      <c r="I42" s="18"/>
      <c r="L42" s="20"/>
      <c r="N42" s="20">
        <v>6295</v>
      </c>
      <c r="O42" s="19" t="s">
        <v>32</v>
      </c>
      <c r="P42" s="20" t="str">
        <f t="shared" si="1"/>
        <v/>
      </c>
      <c r="Q42" s="21" t="str">
        <f t="shared" si="2"/>
        <v/>
      </c>
      <c r="R42" s="20">
        <f t="shared" si="3"/>
        <v>0</v>
      </c>
    </row>
    <row r="43" spans="1:18" x14ac:dyDescent="0.25">
      <c r="A43" s="2" t="s">
        <v>84</v>
      </c>
      <c r="B43" s="22">
        <v>17</v>
      </c>
      <c r="C43" s="22">
        <v>27</v>
      </c>
      <c r="D43" s="2" t="s">
        <v>85</v>
      </c>
      <c r="E43" s="22">
        <v>732</v>
      </c>
      <c r="F43" s="23">
        <f t="shared" si="0"/>
        <v>211.56069364161849</v>
      </c>
      <c r="G43" s="2"/>
      <c r="H43" s="22">
        <v>776</v>
      </c>
      <c r="I43" s="22">
        <f t="shared" ref="I43:I49" si="10">F43</f>
        <v>211.56069364161849</v>
      </c>
      <c r="J43" s="2"/>
      <c r="K43" t="s">
        <v>84</v>
      </c>
      <c r="L43" s="24">
        <v>17</v>
      </c>
      <c r="N43" s="24">
        <v>775</v>
      </c>
      <c r="O43" s="25">
        <v>819</v>
      </c>
      <c r="P43" s="24">
        <f t="shared" si="1"/>
        <v>-43</v>
      </c>
      <c r="Q43" s="21">
        <f t="shared" si="2"/>
        <v>-5.2503052503052504E-2</v>
      </c>
      <c r="R43" s="20">
        <f t="shared" si="3"/>
        <v>43</v>
      </c>
    </row>
    <row r="44" spans="1:18" s="17" customFormat="1" x14ac:dyDescent="0.25">
      <c r="A44" s="17" t="s">
        <v>86</v>
      </c>
      <c r="B44" s="18">
        <v>3076</v>
      </c>
      <c r="C44" s="18">
        <v>1555</v>
      </c>
      <c r="D44" s="17" t="s">
        <v>87</v>
      </c>
      <c r="E44" s="18">
        <v>37835</v>
      </c>
      <c r="F44" s="19">
        <f t="shared" si="0"/>
        <v>10934.971098265896</v>
      </c>
      <c r="H44" s="18">
        <v>42466</v>
      </c>
      <c r="I44" s="18">
        <f t="shared" si="10"/>
        <v>10934.971098265896</v>
      </c>
      <c r="K44" s="17" t="s">
        <v>86</v>
      </c>
      <c r="L44" s="20">
        <v>3076</v>
      </c>
      <c r="N44" s="20">
        <v>37854</v>
      </c>
      <c r="O44" s="19">
        <v>42485</v>
      </c>
      <c r="P44" s="20">
        <f t="shared" si="1"/>
        <v>-19</v>
      </c>
      <c r="Q44" s="21">
        <f t="shared" si="2"/>
        <v>-4.4721666470519004E-4</v>
      </c>
      <c r="R44" s="20">
        <f t="shared" si="3"/>
        <v>19</v>
      </c>
    </row>
    <row r="45" spans="1:18" x14ac:dyDescent="0.25">
      <c r="A45" s="2" t="s">
        <v>88</v>
      </c>
      <c r="B45" s="22">
        <v>2970</v>
      </c>
      <c r="C45" s="22">
        <v>1572</v>
      </c>
      <c r="D45" s="2" t="s">
        <v>89</v>
      </c>
      <c r="E45" s="22">
        <v>17226</v>
      </c>
      <c r="F45" s="23">
        <f t="shared" si="0"/>
        <v>4978.6127167630057</v>
      </c>
      <c r="G45" s="2"/>
      <c r="H45" s="22">
        <v>43735</v>
      </c>
      <c r="I45" s="22">
        <f>F45+F46</f>
        <v>11327.456647398843</v>
      </c>
      <c r="J45" s="2"/>
      <c r="K45" t="s">
        <v>88</v>
      </c>
      <c r="L45" s="24">
        <v>2970</v>
      </c>
      <c r="N45" s="24">
        <v>17226</v>
      </c>
      <c r="O45" s="25">
        <v>43735</v>
      </c>
      <c r="P45" s="24">
        <f t="shared" si="1"/>
        <v>0</v>
      </c>
      <c r="Q45" s="21" t="str">
        <f t="shared" si="2"/>
        <v/>
      </c>
      <c r="R45" s="20">
        <f t="shared" si="3"/>
        <v>0</v>
      </c>
    </row>
    <row r="46" spans="1:18" x14ac:dyDescent="0.25">
      <c r="B46" s="22"/>
      <c r="C46" s="22"/>
      <c r="D46" s="2" t="s">
        <v>90</v>
      </c>
      <c r="E46" s="22">
        <v>21967</v>
      </c>
      <c r="F46" s="23">
        <f t="shared" si="0"/>
        <v>6348.8439306358378</v>
      </c>
      <c r="G46" s="2"/>
      <c r="H46" s="22" t="s">
        <v>32</v>
      </c>
      <c r="I46" s="22"/>
      <c r="J46" s="2"/>
      <c r="L46" s="24"/>
      <c r="N46" s="24">
        <v>21967</v>
      </c>
      <c r="O46" s="25" t="s">
        <v>32</v>
      </c>
      <c r="P46" s="24" t="str">
        <f t="shared" si="1"/>
        <v/>
      </c>
      <c r="Q46" s="21" t="str">
        <f t="shared" si="2"/>
        <v/>
      </c>
      <c r="R46" s="20">
        <f t="shared" si="3"/>
        <v>0</v>
      </c>
    </row>
    <row r="47" spans="1:18" s="17" customFormat="1" x14ac:dyDescent="0.25">
      <c r="A47" s="17" t="s">
        <v>91</v>
      </c>
      <c r="B47" s="18">
        <v>1525</v>
      </c>
      <c r="C47" s="18">
        <v>864</v>
      </c>
      <c r="D47" s="17" t="s">
        <v>92</v>
      </c>
      <c r="E47" s="18">
        <v>21778</v>
      </c>
      <c r="F47" s="19">
        <f t="shared" si="0"/>
        <v>6294.2196531791906</v>
      </c>
      <c r="H47" s="18">
        <v>24167</v>
      </c>
      <c r="I47" s="18">
        <f t="shared" si="10"/>
        <v>6294.2196531791906</v>
      </c>
      <c r="K47" s="17" t="s">
        <v>91</v>
      </c>
      <c r="L47" s="20">
        <v>1525</v>
      </c>
      <c r="N47" s="20">
        <v>21488</v>
      </c>
      <c r="O47" s="19">
        <v>23877</v>
      </c>
      <c r="P47" s="20">
        <f t="shared" si="1"/>
        <v>290</v>
      </c>
      <c r="Q47" s="21">
        <f t="shared" si="2"/>
        <v>1.2145579427901327E-2</v>
      </c>
      <c r="R47" s="20">
        <f t="shared" si="3"/>
        <v>-290</v>
      </c>
    </row>
    <row r="48" spans="1:18" x14ac:dyDescent="0.25">
      <c r="A48" s="2" t="s">
        <v>93</v>
      </c>
      <c r="B48" s="22">
        <v>1110</v>
      </c>
      <c r="C48" s="22">
        <v>780</v>
      </c>
      <c r="D48" s="2" t="s">
        <v>94</v>
      </c>
      <c r="E48" s="22">
        <v>21498</v>
      </c>
      <c r="F48" s="23">
        <f t="shared" si="0"/>
        <v>6213.2947976878613</v>
      </c>
      <c r="G48" s="2"/>
      <c r="H48" s="22">
        <v>23388</v>
      </c>
      <c r="I48" s="22">
        <f t="shared" si="10"/>
        <v>6213.2947976878613</v>
      </c>
      <c r="J48" s="2"/>
      <c r="K48" t="s">
        <v>93</v>
      </c>
      <c r="L48" s="24">
        <v>1110</v>
      </c>
      <c r="N48" s="24">
        <v>21498</v>
      </c>
      <c r="O48" s="25">
        <v>23388</v>
      </c>
      <c r="P48" s="24">
        <f t="shared" si="1"/>
        <v>0</v>
      </c>
      <c r="Q48" s="21" t="str">
        <f t="shared" si="2"/>
        <v/>
      </c>
      <c r="R48" s="20">
        <f t="shared" si="3"/>
        <v>0</v>
      </c>
    </row>
    <row r="49" spans="1:18" s="17" customFormat="1" x14ac:dyDescent="0.25">
      <c r="A49" s="17" t="s">
        <v>95</v>
      </c>
      <c r="B49" s="18">
        <v>2791</v>
      </c>
      <c r="C49" s="18">
        <v>1396</v>
      </c>
      <c r="D49" s="17" t="s">
        <v>96</v>
      </c>
      <c r="E49" s="18">
        <v>36013</v>
      </c>
      <c r="F49" s="19">
        <f t="shared" si="0"/>
        <v>10408.381502890174</v>
      </c>
      <c r="H49" s="18">
        <v>40200</v>
      </c>
      <c r="I49" s="18">
        <f t="shared" si="10"/>
        <v>10408.381502890174</v>
      </c>
      <c r="K49" s="17" t="s">
        <v>97</v>
      </c>
      <c r="L49" s="20">
        <v>547</v>
      </c>
      <c r="N49" s="20">
        <v>35996</v>
      </c>
      <c r="O49" s="19">
        <v>40183</v>
      </c>
      <c r="P49" s="20">
        <f t="shared" si="1"/>
        <v>17</v>
      </c>
      <c r="Q49" s="21">
        <f t="shared" si="2"/>
        <v>4.2306448000398178E-4</v>
      </c>
      <c r="R49" s="20">
        <f t="shared" si="3"/>
        <v>-17</v>
      </c>
    </row>
    <row r="50" spans="1:18" s="17" customFormat="1" x14ac:dyDescent="0.25">
      <c r="B50" s="18"/>
      <c r="C50" s="18"/>
      <c r="D50" s="17" t="s">
        <v>32</v>
      </c>
      <c r="E50" s="18" t="s">
        <v>32</v>
      </c>
      <c r="F50" s="19" t="str">
        <f t="shared" si="0"/>
        <v/>
      </c>
      <c r="H50" s="18" t="s">
        <v>32</v>
      </c>
      <c r="I50" s="18"/>
      <c r="K50" s="17" t="s">
        <v>98</v>
      </c>
      <c r="L50" s="20">
        <v>560</v>
      </c>
      <c r="N50" s="20"/>
      <c r="O50" s="19" t="s">
        <v>32</v>
      </c>
      <c r="P50" s="20" t="str">
        <f t="shared" si="1"/>
        <v/>
      </c>
      <c r="Q50" s="21" t="str">
        <f t="shared" si="2"/>
        <v/>
      </c>
      <c r="R50" s="20"/>
    </row>
    <row r="51" spans="1:18" s="17" customFormat="1" x14ac:dyDescent="0.25">
      <c r="B51" s="18"/>
      <c r="C51" s="18"/>
      <c r="D51" s="17" t="s">
        <v>32</v>
      </c>
      <c r="E51" s="18" t="s">
        <v>32</v>
      </c>
      <c r="F51" s="19" t="str">
        <f t="shared" si="0"/>
        <v/>
      </c>
      <c r="H51" s="18" t="s">
        <v>32</v>
      </c>
      <c r="I51" s="18"/>
      <c r="K51" s="17" t="s">
        <v>99</v>
      </c>
      <c r="L51" s="20">
        <v>778</v>
      </c>
      <c r="N51" s="20"/>
      <c r="O51" s="19" t="s">
        <v>32</v>
      </c>
      <c r="P51" s="20" t="str">
        <f t="shared" si="1"/>
        <v/>
      </c>
      <c r="Q51" s="21" t="str">
        <f t="shared" si="2"/>
        <v/>
      </c>
      <c r="R51" s="20"/>
    </row>
    <row r="52" spans="1:18" s="17" customFormat="1" x14ac:dyDescent="0.25">
      <c r="B52" s="18"/>
      <c r="C52" s="18"/>
      <c r="D52" s="17" t="s">
        <v>32</v>
      </c>
      <c r="E52" s="18" t="s">
        <v>32</v>
      </c>
      <c r="F52" s="19" t="str">
        <f t="shared" si="0"/>
        <v/>
      </c>
      <c r="H52" s="18" t="s">
        <v>32</v>
      </c>
      <c r="I52" s="18"/>
      <c r="K52" s="17" t="s">
        <v>100</v>
      </c>
      <c r="L52" s="20">
        <v>351</v>
      </c>
      <c r="N52" s="20"/>
      <c r="O52" s="19" t="s">
        <v>32</v>
      </c>
      <c r="P52" s="20" t="str">
        <f t="shared" si="1"/>
        <v/>
      </c>
      <c r="Q52" s="21" t="str">
        <f t="shared" si="2"/>
        <v/>
      </c>
      <c r="R52" s="20"/>
    </row>
    <row r="53" spans="1:18" s="17" customFormat="1" x14ac:dyDescent="0.25">
      <c r="B53" s="18"/>
      <c r="C53" s="18"/>
      <c r="D53" s="17" t="s">
        <v>32</v>
      </c>
      <c r="E53" s="18" t="s">
        <v>32</v>
      </c>
      <c r="F53" s="19" t="str">
        <f t="shared" si="0"/>
        <v/>
      </c>
      <c r="H53" s="18" t="s">
        <v>32</v>
      </c>
      <c r="I53" s="18"/>
      <c r="K53" s="17" t="s">
        <v>101</v>
      </c>
      <c r="L53" s="20">
        <v>209</v>
      </c>
      <c r="N53" s="20"/>
      <c r="O53" s="19" t="s">
        <v>32</v>
      </c>
      <c r="P53" s="20" t="str">
        <f t="shared" si="1"/>
        <v/>
      </c>
      <c r="Q53" s="21" t="str">
        <f t="shared" si="2"/>
        <v/>
      </c>
      <c r="R53" s="20"/>
    </row>
    <row r="54" spans="1:18" s="17" customFormat="1" x14ac:dyDescent="0.25">
      <c r="B54" s="18"/>
      <c r="C54" s="18"/>
      <c r="D54" s="17" t="s">
        <v>32</v>
      </c>
      <c r="E54" s="18" t="s">
        <v>32</v>
      </c>
      <c r="F54" s="19" t="str">
        <f t="shared" si="0"/>
        <v/>
      </c>
      <c r="H54" s="18" t="s">
        <v>32</v>
      </c>
      <c r="I54" s="18"/>
      <c r="K54" s="17" t="s">
        <v>102</v>
      </c>
      <c r="L54" s="20">
        <v>346</v>
      </c>
      <c r="N54" s="20"/>
      <c r="O54" s="19" t="s">
        <v>32</v>
      </c>
      <c r="P54" s="20" t="str">
        <f t="shared" si="1"/>
        <v/>
      </c>
      <c r="Q54" s="21" t="str">
        <f t="shared" si="2"/>
        <v/>
      </c>
      <c r="R54" s="20"/>
    </row>
    <row r="55" spans="1:18" x14ac:dyDescent="0.25">
      <c r="A55" s="2" t="s">
        <v>103</v>
      </c>
      <c r="B55" s="22">
        <v>437</v>
      </c>
      <c r="C55" s="22">
        <v>279</v>
      </c>
      <c r="D55" s="2" t="s">
        <v>104</v>
      </c>
      <c r="E55" s="22">
        <v>7175</v>
      </c>
      <c r="F55" s="23">
        <f t="shared" si="0"/>
        <v>2073.6994219653179</v>
      </c>
      <c r="G55" s="2"/>
      <c r="H55" s="22">
        <v>7891</v>
      </c>
      <c r="I55" s="22">
        <f t="shared" ref="I55:I56" si="11">F55</f>
        <v>2073.6994219653179</v>
      </c>
      <c r="J55" s="2"/>
      <c r="K55" t="s">
        <v>103</v>
      </c>
      <c r="L55" s="24">
        <v>437</v>
      </c>
      <c r="N55" s="24">
        <v>7175</v>
      </c>
      <c r="O55" s="25">
        <v>7891</v>
      </c>
      <c r="P55" s="24">
        <f t="shared" si="1"/>
        <v>0</v>
      </c>
      <c r="Q55" s="21" t="str">
        <f t="shared" si="2"/>
        <v/>
      </c>
      <c r="R55" s="20">
        <f t="shared" si="3"/>
        <v>0</v>
      </c>
    </row>
    <row r="56" spans="1:18" s="17" customFormat="1" x14ac:dyDescent="0.25">
      <c r="A56" s="17" t="s">
        <v>105</v>
      </c>
      <c r="B56" s="18">
        <v>897</v>
      </c>
      <c r="C56" s="18">
        <v>640</v>
      </c>
      <c r="D56" s="17" t="s">
        <v>106</v>
      </c>
      <c r="E56" s="18">
        <v>15866</v>
      </c>
      <c r="F56" s="19">
        <f t="shared" si="0"/>
        <v>4585.5491329479764</v>
      </c>
      <c r="H56" s="18">
        <v>17403</v>
      </c>
      <c r="I56" s="18">
        <f t="shared" si="11"/>
        <v>4585.5491329479764</v>
      </c>
      <c r="K56" s="17" t="s">
        <v>105</v>
      </c>
      <c r="L56" s="20">
        <v>897</v>
      </c>
      <c r="N56" s="20">
        <v>15787</v>
      </c>
      <c r="O56" s="19">
        <v>17324</v>
      </c>
      <c r="P56" s="20">
        <f t="shared" si="1"/>
        <v>79</v>
      </c>
      <c r="Q56" s="21">
        <f t="shared" si="2"/>
        <v>4.5601477718771643E-3</v>
      </c>
      <c r="R56" s="20">
        <f t="shared" si="3"/>
        <v>-79</v>
      </c>
    </row>
    <row r="57" spans="1:18" x14ac:dyDescent="0.25">
      <c r="A57" s="2" t="s">
        <v>107</v>
      </c>
      <c r="B57" s="22">
        <v>3200</v>
      </c>
      <c r="C57" s="22">
        <v>2020</v>
      </c>
      <c r="D57" s="2" t="s">
        <v>108</v>
      </c>
      <c r="E57" s="22">
        <v>2178</v>
      </c>
      <c r="F57" s="23">
        <f t="shared" si="0"/>
        <v>629.47976878612712</v>
      </c>
      <c r="G57" s="2"/>
      <c r="H57" s="22">
        <v>57363</v>
      </c>
      <c r="I57" s="22">
        <f>SUM(F57:F61)</f>
        <v>15070.231213872834</v>
      </c>
      <c r="J57" s="2"/>
      <c r="K57" t="s">
        <v>109</v>
      </c>
      <c r="L57" s="24">
        <v>562</v>
      </c>
      <c r="N57" s="24">
        <v>2245</v>
      </c>
      <c r="O57" s="25">
        <v>57509</v>
      </c>
      <c r="P57" s="24">
        <f t="shared" si="1"/>
        <v>-146</v>
      </c>
      <c r="Q57" s="21">
        <f t="shared" si="2"/>
        <v>-2.5387330678676382E-3</v>
      </c>
      <c r="R57" s="20">
        <f t="shared" si="3"/>
        <v>67</v>
      </c>
    </row>
    <row r="58" spans="1:18" x14ac:dyDescent="0.25">
      <c r="B58" s="22"/>
      <c r="C58" s="22"/>
      <c r="D58" s="2" t="s">
        <v>106</v>
      </c>
      <c r="E58" s="22">
        <v>16963</v>
      </c>
      <c r="F58" s="23">
        <f t="shared" si="0"/>
        <v>4902.6011560693642</v>
      </c>
      <c r="G58" s="2"/>
      <c r="H58" s="22" t="s">
        <v>32</v>
      </c>
      <c r="I58" s="22"/>
      <c r="J58" s="2"/>
      <c r="K58" t="s">
        <v>110</v>
      </c>
      <c r="L58" s="24">
        <v>467</v>
      </c>
      <c r="N58" s="24">
        <v>17042</v>
      </c>
      <c r="O58" s="25" t="s">
        <v>32</v>
      </c>
      <c r="P58" s="24" t="str">
        <f t="shared" si="1"/>
        <v/>
      </c>
      <c r="Q58" s="21" t="str">
        <f t="shared" si="2"/>
        <v/>
      </c>
      <c r="R58" s="20">
        <f t="shared" si="3"/>
        <v>79</v>
      </c>
    </row>
    <row r="59" spans="1:18" x14ac:dyDescent="0.25">
      <c r="B59" s="22"/>
      <c r="C59" s="22"/>
      <c r="D59" s="2" t="s">
        <v>111</v>
      </c>
      <c r="E59" s="22">
        <v>19439</v>
      </c>
      <c r="F59" s="23">
        <f t="shared" si="0"/>
        <v>5618.2080924855491</v>
      </c>
      <c r="G59" s="2"/>
      <c r="H59" s="22" t="s">
        <v>32</v>
      </c>
      <c r="I59" s="22"/>
      <c r="J59" s="2"/>
      <c r="K59" t="s">
        <v>112</v>
      </c>
      <c r="L59" s="24">
        <v>557</v>
      </c>
      <c r="N59" s="24">
        <v>19439</v>
      </c>
      <c r="O59" s="25" t="s">
        <v>32</v>
      </c>
      <c r="P59" s="24" t="str">
        <f t="shared" si="1"/>
        <v/>
      </c>
      <c r="Q59" s="21" t="str">
        <f t="shared" si="2"/>
        <v/>
      </c>
      <c r="R59" s="20">
        <f t="shared" si="3"/>
        <v>0</v>
      </c>
    </row>
    <row r="60" spans="1:18" x14ac:dyDescent="0.25">
      <c r="B60" s="22"/>
      <c r="C60" s="22"/>
      <c r="D60" s="2" t="s">
        <v>113</v>
      </c>
      <c r="E60" s="22">
        <v>7263</v>
      </c>
      <c r="F60" s="23">
        <f t="shared" si="0"/>
        <v>2099.1329479768788</v>
      </c>
      <c r="G60" s="2"/>
      <c r="H60" s="22" t="s">
        <v>32</v>
      </c>
      <c r="I60" s="22"/>
      <c r="J60" s="2"/>
      <c r="K60" t="s">
        <v>114</v>
      </c>
      <c r="L60" s="24">
        <v>239</v>
      </c>
      <c r="N60" s="24">
        <v>7263</v>
      </c>
      <c r="O60" s="25" t="s">
        <v>32</v>
      </c>
      <c r="P60" s="24" t="str">
        <f t="shared" si="1"/>
        <v/>
      </c>
      <c r="Q60" s="21" t="str">
        <f t="shared" si="2"/>
        <v/>
      </c>
      <c r="R60" s="20">
        <f t="shared" si="3"/>
        <v>0</v>
      </c>
    </row>
    <row r="61" spans="1:18" x14ac:dyDescent="0.25">
      <c r="B61" s="22"/>
      <c r="C61" s="22"/>
      <c r="D61" s="2" t="s">
        <v>115</v>
      </c>
      <c r="E61" s="22">
        <v>6300</v>
      </c>
      <c r="F61" s="23">
        <f t="shared" si="0"/>
        <v>1820.8092485549132</v>
      </c>
      <c r="G61" s="2"/>
      <c r="H61" s="22" t="s">
        <v>32</v>
      </c>
      <c r="I61" s="22"/>
      <c r="J61" s="2"/>
      <c r="K61" t="s">
        <v>116</v>
      </c>
      <c r="L61" s="24">
        <v>427</v>
      </c>
      <c r="N61" s="24">
        <v>6300</v>
      </c>
      <c r="O61" s="25" t="s">
        <v>32</v>
      </c>
      <c r="P61" s="24" t="str">
        <f t="shared" si="1"/>
        <v/>
      </c>
      <c r="Q61" s="21" t="str">
        <f t="shared" si="2"/>
        <v/>
      </c>
      <c r="R61" s="20">
        <f t="shared" si="3"/>
        <v>0</v>
      </c>
    </row>
    <row r="62" spans="1:18" x14ac:dyDescent="0.25">
      <c r="B62" s="22"/>
      <c r="C62" s="22"/>
      <c r="D62" s="2" t="s">
        <v>32</v>
      </c>
      <c r="E62" s="22" t="s">
        <v>32</v>
      </c>
      <c r="F62" s="23" t="str">
        <f t="shared" si="0"/>
        <v/>
      </c>
      <c r="G62" s="2"/>
      <c r="H62" s="22" t="s">
        <v>32</v>
      </c>
      <c r="I62" s="22"/>
      <c r="J62" s="2"/>
      <c r="K62" t="s">
        <v>117</v>
      </c>
      <c r="L62" s="24">
        <v>238</v>
      </c>
      <c r="N62" s="24"/>
      <c r="O62" s="25" t="s">
        <v>32</v>
      </c>
      <c r="P62" s="24" t="str">
        <f t="shared" si="1"/>
        <v/>
      </c>
      <c r="Q62" s="21" t="str">
        <f t="shared" si="2"/>
        <v/>
      </c>
      <c r="R62" s="20"/>
    </row>
    <row r="63" spans="1:18" x14ac:dyDescent="0.25">
      <c r="B63" s="22"/>
      <c r="C63" s="22"/>
      <c r="D63" s="2" t="s">
        <v>32</v>
      </c>
      <c r="E63" s="22" t="s">
        <v>32</v>
      </c>
      <c r="F63" s="23" t="str">
        <f t="shared" si="0"/>
        <v/>
      </c>
      <c r="G63" s="2"/>
      <c r="H63" s="22" t="s">
        <v>32</v>
      </c>
      <c r="I63" s="22"/>
      <c r="J63" s="2"/>
      <c r="K63" t="s">
        <v>118</v>
      </c>
      <c r="L63" s="24">
        <v>373</v>
      </c>
      <c r="N63" s="24"/>
      <c r="O63" s="25" t="s">
        <v>32</v>
      </c>
      <c r="P63" s="24" t="str">
        <f t="shared" si="1"/>
        <v/>
      </c>
      <c r="Q63" s="21" t="str">
        <f t="shared" si="2"/>
        <v/>
      </c>
      <c r="R63" s="20"/>
    </row>
    <row r="64" spans="1:18" x14ac:dyDescent="0.25">
      <c r="B64" s="22"/>
      <c r="C64" s="22"/>
      <c r="D64" s="2" t="s">
        <v>32</v>
      </c>
      <c r="E64" s="22" t="s">
        <v>32</v>
      </c>
      <c r="F64" s="23" t="str">
        <f t="shared" si="0"/>
        <v/>
      </c>
      <c r="G64" s="2"/>
      <c r="H64" s="22" t="s">
        <v>32</v>
      </c>
      <c r="I64" s="22"/>
      <c r="J64" s="2"/>
      <c r="K64" t="s">
        <v>119</v>
      </c>
      <c r="L64" s="24">
        <v>336</v>
      </c>
      <c r="N64" s="24"/>
      <c r="O64" s="25" t="s">
        <v>32</v>
      </c>
      <c r="P64" s="24" t="str">
        <f t="shared" si="1"/>
        <v/>
      </c>
      <c r="Q64" s="21" t="str">
        <f t="shared" si="2"/>
        <v/>
      </c>
      <c r="R64" s="20"/>
    </row>
    <row r="65" spans="1:18" s="17" customFormat="1" x14ac:dyDescent="0.25">
      <c r="A65" s="17" t="s">
        <v>120</v>
      </c>
      <c r="B65" s="18">
        <v>3392</v>
      </c>
      <c r="C65" s="18">
        <v>1991</v>
      </c>
      <c r="D65" s="17" t="s">
        <v>121</v>
      </c>
      <c r="E65" s="18">
        <v>10262</v>
      </c>
      <c r="F65" s="19">
        <f t="shared" si="0"/>
        <v>2965.8959537572255</v>
      </c>
      <c r="H65" s="18">
        <v>55631</v>
      </c>
      <c r="I65" s="18">
        <f>SUM(F65:F66)</f>
        <v>14522.543352601155</v>
      </c>
      <c r="K65" s="17" t="s">
        <v>122</v>
      </c>
      <c r="L65" s="20">
        <v>631</v>
      </c>
      <c r="N65" s="20">
        <v>10570</v>
      </c>
      <c r="O65" s="19">
        <v>56018</v>
      </c>
      <c r="P65" s="20">
        <f t="shared" si="1"/>
        <v>-387</v>
      </c>
      <c r="Q65" s="21">
        <f t="shared" si="2"/>
        <v>-6.9084936984540679E-3</v>
      </c>
      <c r="R65" s="20">
        <f t="shared" si="3"/>
        <v>308</v>
      </c>
    </row>
    <row r="66" spans="1:18" s="17" customFormat="1" x14ac:dyDescent="0.25">
      <c r="B66" s="18"/>
      <c r="C66" s="18"/>
      <c r="D66" s="17" t="s">
        <v>123</v>
      </c>
      <c r="E66" s="18">
        <v>39986</v>
      </c>
      <c r="F66" s="19">
        <f t="shared" si="0"/>
        <v>11556.64739884393</v>
      </c>
      <c r="H66" s="18" t="s">
        <v>32</v>
      </c>
      <c r="I66" s="18"/>
      <c r="K66" s="17" t="s">
        <v>124</v>
      </c>
      <c r="L66" s="20">
        <v>379</v>
      </c>
      <c r="N66" s="20">
        <v>40065</v>
      </c>
      <c r="O66" s="19" t="s">
        <v>32</v>
      </c>
      <c r="P66" s="20" t="str">
        <f t="shared" si="1"/>
        <v/>
      </c>
      <c r="Q66" s="21" t="str">
        <f t="shared" si="2"/>
        <v/>
      </c>
      <c r="R66" s="20">
        <f t="shared" si="3"/>
        <v>79</v>
      </c>
    </row>
    <row r="67" spans="1:18" s="17" customFormat="1" x14ac:dyDescent="0.25">
      <c r="B67" s="18"/>
      <c r="C67" s="18"/>
      <c r="D67" s="17" t="s">
        <v>32</v>
      </c>
      <c r="E67" s="18" t="s">
        <v>32</v>
      </c>
      <c r="F67" s="19" t="str">
        <f t="shared" si="0"/>
        <v/>
      </c>
      <c r="H67" s="18" t="s">
        <v>32</v>
      </c>
      <c r="I67" s="18"/>
      <c r="K67" s="17" t="s">
        <v>125</v>
      </c>
      <c r="L67" s="20">
        <v>311</v>
      </c>
      <c r="N67" s="20"/>
      <c r="O67" s="19" t="s">
        <v>32</v>
      </c>
      <c r="P67" s="20" t="str">
        <f t="shared" si="1"/>
        <v/>
      </c>
      <c r="Q67" s="21" t="str">
        <f t="shared" si="2"/>
        <v/>
      </c>
      <c r="R67" s="20"/>
    </row>
    <row r="68" spans="1:18" s="17" customFormat="1" x14ac:dyDescent="0.25">
      <c r="B68" s="18"/>
      <c r="C68" s="18"/>
      <c r="D68" s="17" t="s">
        <v>32</v>
      </c>
      <c r="E68" s="18" t="s">
        <v>32</v>
      </c>
      <c r="F68" s="19" t="str">
        <f t="shared" si="0"/>
        <v/>
      </c>
      <c r="H68" s="18" t="s">
        <v>32</v>
      </c>
      <c r="I68" s="18"/>
      <c r="K68" s="17" t="s">
        <v>126</v>
      </c>
      <c r="L68" s="20">
        <v>472</v>
      </c>
      <c r="N68" s="20"/>
      <c r="O68" s="19" t="s">
        <v>32</v>
      </c>
      <c r="P68" s="20" t="str">
        <f t="shared" si="1"/>
        <v/>
      </c>
      <c r="Q68" s="21" t="str">
        <f t="shared" si="2"/>
        <v/>
      </c>
      <c r="R68" s="20"/>
    </row>
    <row r="69" spans="1:18" s="17" customFormat="1" x14ac:dyDescent="0.25">
      <c r="B69" s="18"/>
      <c r="C69" s="18"/>
      <c r="D69" s="17" t="s">
        <v>32</v>
      </c>
      <c r="E69" s="18" t="s">
        <v>32</v>
      </c>
      <c r="F69" s="19" t="str">
        <f t="shared" si="0"/>
        <v/>
      </c>
      <c r="H69" s="18" t="s">
        <v>32</v>
      </c>
      <c r="I69" s="18"/>
      <c r="K69" s="17" t="s">
        <v>127</v>
      </c>
      <c r="L69" s="20">
        <v>366</v>
      </c>
      <c r="N69" s="20"/>
      <c r="O69" s="19" t="s">
        <v>32</v>
      </c>
      <c r="P69" s="20" t="str">
        <f t="shared" si="1"/>
        <v/>
      </c>
      <c r="Q69" s="21" t="str">
        <f t="shared" si="2"/>
        <v/>
      </c>
      <c r="R69" s="20"/>
    </row>
    <row r="70" spans="1:18" s="17" customFormat="1" x14ac:dyDescent="0.25">
      <c r="B70" s="18"/>
      <c r="C70" s="18"/>
      <c r="D70" s="17" t="s">
        <v>32</v>
      </c>
      <c r="E70" s="18" t="s">
        <v>32</v>
      </c>
      <c r="F70" s="19" t="str">
        <f t="shared" ref="F70:F133" si="12">IF($E70="", "",$E70*1000000/$E$350)</f>
        <v/>
      </c>
      <c r="H70" s="18" t="s">
        <v>32</v>
      </c>
      <c r="I70" s="18"/>
      <c r="K70" s="17" t="s">
        <v>128</v>
      </c>
      <c r="L70" s="20">
        <v>638</v>
      </c>
      <c r="N70" s="20"/>
      <c r="O70" s="19" t="s">
        <v>32</v>
      </c>
      <c r="P70" s="20" t="str">
        <f t="shared" ref="P70:P133" si="13">IFERROR(H70-O70,"")</f>
        <v/>
      </c>
      <c r="Q70" s="21" t="str">
        <f t="shared" ref="Q70:Q133" si="14">IFERROR(IF(P70&lt;&gt;0,P70/O70,""),"")</f>
        <v/>
      </c>
      <c r="R70" s="20"/>
    </row>
    <row r="71" spans="1:18" s="17" customFormat="1" x14ac:dyDescent="0.25">
      <c r="B71" s="18"/>
      <c r="C71" s="18"/>
      <c r="D71" s="17" t="s">
        <v>32</v>
      </c>
      <c r="E71" s="18" t="s">
        <v>32</v>
      </c>
      <c r="F71" s="19" t="str">
        <f t="shared" si="12"/>
        <v/>
      </c>
      <c r="H71" s="18" t="s">
        <v>32</v>
      </c>
      <c r="I71" s="18"/>
      <c r="K71" s="17" t="s">
        <v>129</v>
      </c>
      <c r="L71" s="20">
        <v>356</v>
      </c>
      <c r="N71" s="20"/>
      <c r="O71" s="19" t="s">
        <v>32</v>
      </c>
      <c r="P71" s="20" t="str">
        <f t="shared" si="13"/>
        <v/>
      </c>
      <c r="Q71" s="21" t="str">
        <f t="shared" si="14"/>
        <v/>
      </c>
      <c r="R71" s="20"/>
    </row>
    <row r="72" spans="1:18" s="17" customFormat="1" x14ac:dyDescent="0.25">
      <c r="B72" s="18"/>
      <c r="C72" s="18"/>
      <c r="D72" s="17" t="s">
        <v>32</v>
      </c>
      <c r="E72" s="18" t="s">
        <v>32</v>
      </c>
      <c r="F72" s="19" t="str">
        <f t="shared" si="12"/>
        <v/>
      </c>
      <c r="H72" s="18" t="s">
        <v>32</v>
      </c>
      <c r="I72" s="18"/>
      <c r="K72" s="17" t="s">
        <v>130</v>
      </c>
      <c r="L72" s="20">
        <v>239</v>
      </c>
      <c r="N72" s="20"/>
      <c r="O72" s="19" t="s">
        <v>32</v>
      </c>
      <c r="P72" s="20" t="str">
        <f t="shared" si="13"/>
        <v/>
      </c>
      <c r="Q72" s="21" t="str">
        <f t="shared" si="14"/>
        <v/>
      </c>
      <c r="R72" s="20"/>
    </row>
    <row r="73" spans="1:18" x14ac:dyDescent="0.25">
      <c r="A73" s="2" t="s">
        <v>131</v>
      </c>
      <c r="B73" s="22">
        <v>1244</v>
      </c>
      <c r="C73" s="22">
        <v>841</v>
      </c>
      <c r="D73" s="2" t="s">
        <v>132</v>
      </c>
      <c r="E73" s="22">
        <v>22078</v>
      </c>
      <c r="F73" s="23">
        <f t="shared" si="12"/>
        <v>6380.9248554913293</v>
      </c>
      <c r="G73" s="2"/>
      <c r="H73" s="22">
        <v>24163</v>
      </c>
      <c r="I73" s="22">
        <f>F73</f>
        <v>6380.9248554913293</v>
      </c>
      <c r="J73" s="2"/>
      <c r="K73" t="s">
        <v>131</v>
      </c>
      <c r="L73" s="24">
        <v>1244</v>
      </c>
      <c r="N73" s="24">
        <v>22078</v>
      </c>
      <c r="O73" s="25">
        <v>24163</v>
      </c>
      <c r="P73" s="24">
        <f t="shared" si="13"/>
        <v>0</v>
      </c>
      <c r="Q73" s="21" t="str">
        <f t="shared" si="14"/>
        <v/>
      </c>
      <c r="R73" s="20">
        <f t="shared" ref="R73:R131" si="15">N73-E73</f>
        <v>0</v>
      </c>
    </row>
    <row r="74" spans="1:18" s="17" customFormat="1" x14ac:dyDescent="0.25">
      <c r="A74" s="17" t="s">
        <v>133</v>
      </c>
      <c r="B74" s="18">
        <v>1963</v>
      </c>
      <c r="C74" s="18">
        <v>1078</v>
      </c>
      <c r="D74" s="17" t="s">
        <v>41</v>
      </c>
      <c r="E74" s="18">
        <v>27368</v>
      </c>
      <c r="F74" s="19">
        <f t="shared" si="12"/>
        <v>7909.8265895953755</v>
      </c>
      <c r="H74" s="18">
        <v>30409</v>
      </c>
      <c r="I74" s="18">
        <f>F74</f>
        <v>7909.8265895953755</v>
      </c>
      <c r="K74" s="17" t="s">
        <v>134</v>
      </c>
      <c r="L74" s="20">
        <v>279</v>
      </c>
      <c r="N74" s="20">
        <v>27227</v>
      </c>
      <c r="O74" s="19">
        <v>30268</v>
      </c>
      <c r="P74" s="20">
        <f t="shared" si="13"/>
        <v>141</v>
      </c>
      <c r="Q74" s="21">
        <f t="shared" si="14"/>
        <v>4.658385093167702E-3</v>
      </c>
      <c r="R74" s="20">
        <f t="shared" si="15"/>
        <v>-141</v>
      </c>
    </row>
    <row r="75" spans="1:18" s="17" customFormat="1" x14ac:dyDescent="0.25">
      <c r="B75" s="18"/>
      <c r="C75" s="18"/>
      <c r="D75" s="17" t="s">
        <v>32</v>
      </c>
      <c r="E75" s="18" t="s">
        <v>32</v>
      </c>
      <c r="F75" s="19" t="str">
        <f t="shared" si="12"/>
        <v/>
      </c>
      <c r="H75" s="18" t="s">
        <v>32</v>
      </c>
      <c r="I75" s="18"/>
      <c r="K75" s="17" t="s">
        <v>135</v>
      </c>
      <c r="L75" s="20">
        <v>370</v>
      </c>
      <c r="N75" s="20"/>
      <c r="O75" s="19" t="s">
        <v>32</v>
      </c>
      <c r="P75" s="20" t="str">
        <f t="shared" si="13"/>
        <v/>
      </c>
      <c r="Q75" s="21" t="str">
        <f t="shared" si="14"/>
        <v/>
      </c>
      <c r="R75" s="20"/>
    </row>
    <row r="76" spans="1:18" s="17" customFormat="1" x14ac:dyDescent="0.25">
      <c r="B76" s="18"/>
      <c r="C76" s="18"/>
      <c r="D76" s="17" t="s">
        <v>32</v>
      </c>
      <c r="E76" s="18" t="s">
        <v>32</v>
      </c>
      <c r="F76" s="19" t="str">
        <f t="shared" si="12"/>
        <v/>
      </c>
      <c r="H76" s="18" t="s">
        <v>32</v>
      </c>
      <c r="I76" s="18"/>
      <c r="K76" s="17" t="s">
        <v>136</v>
      </c>
      <c r="L76" s="20">
        <v>224</v>
      </c>
      <c r="N76" s="20"/>
      <c r="O76" s="19" t="s">
        <v>32</v>
      </c>
      <c r="P76" s="20" t="str">
        <f t="shared" si="13"/>
        <v/>
      </c>
      <c r="Q76" s="21" t="str">
        <f t="shared" si="14"/>
        <v/>
      </c>
      <c r="R76" s="20"/>
    </row>
    <row r="77" spans="1:18" s="17" customFormat="1" x14ac:dyDescent="0.25">
      <c r="B77" s="18"/>
      <c r="C77" s="18"/>
      <c r="D77" s="17" t="s">
        <v>32</v>
      </c>
      <c r="E77" s="18" t="s">
        <v>32</v>
      </c>
      <c r="F77" s="19" t="str">
        <f t="shared" si="12"/>
        <v/>
      </c>
      <c r="H77" s="18" t="s">
        <v>32</v>
      </c>
      <c r="I77" s="18"/>
      <c r="K77" s="17" t="s">
        <v>137</v>
      </c>
      <c r="L77" s="20">
        <v>196</v>
      </c>
      <c r="N77" s="20"/>
      <c r="O77" s="19" t="s">
        <v>32</v>
      </c>
      <c r="P77" s="20" t="str">
        <f t="shared" si="13"/>
        <v/>
      </c>
      <c r="Q77" s="21" t="str">
        <f t="shared" si="14"/>
        <v/>
      </c>
      <c r="R77" s="20"/>
    </row>
    <row r="78" spans="1:18" s="17" customFormat="1" x14ac:dyDescent="0.25">
      <c r="B78" s="18"/>
      <c r="C78" s="18"/>
      <c r="D78" s="17" t="s">
        <v>32</v>
      </c>
      <c r="E78" s="18" t="s">
        <v>32</v>
      </c>
      <c r="F78" s="19" t="str">
        <f t="shared" si="12"/>
        <v/>
      </c>
      <c r="H78" s="18" t="s">
        <v>32</v>
      </c>
      <c r="I78" s="18"/>
      <c r="K78" s="17" t="s">
        <v>138</v>
      </c>
      <c r="L78" s="20">
        <v>470</v>
      </c>
      <c r="N78" s="20"/>
      <c r="O78" s="19" t="s">
        <v>32</v>
      </c>
      <c r="P78" s="20" t="str">
        <f t="shared" si="13"/>
        <v/>
      </c>
      <c r="Q78" s="21" t="str">
        <f t="shared" si="14"/>
        <v/>
      </c>
      <c r="R78" s="20"/>
    </row>
    <row r="79" spans="1:18" s="17" customFormat="1" x14ac:dyDescent="0.25">
      <c r="B79" s="18"/>
      <c r="C79" s="18"/>
      <c r="D79" s="17" t="s">
        <v>32</v>
      </c>
      <c r="E79" s="18" t="s">
        <v>32</v>
      </c>
      <c r="F79" s="19" t="str">
        <f t="shared" si="12"/>
        <v/>
      </c>
      <c r="H79" s="18" t="s">
        <v>32</v>
      </c>
      <c r="I79" s="18"/>
      <c r="K79" s="17" t="s">
        <v>139</v>
      </c>
      <c r="L79" s="20">
        <v>425</v>
      </c>
      <c r="N79" s="20"/>
      <c r="O79" s="19" t="s">
        <v>32</v>
      </c>
      <c r="P79" s="20" t="str">
        <f t="shared" si="13"/>
        <v/>
      </c>
      <c r="Q79" s="21" t="str">
        <f t="shared" si="14"/>
        <v/>
      </c>
      <c r="R79" s="20"/>
    </row>
    <row r="80" spans="1:18" x14ac:dyDescent="0.25">
      <c r="A80" s="2" t="s">
        <v>140</v>
      </c>
      <c r="B80" s="22">
        <v>2281</v>
      </c>
      <c r="C80" s="22">
        <v>870</v>
      </c>
      <c r="D80" s="2" t="s">
        <v>141</v>
      </c>
      <c r="E80" s="22">
        <v>20690</v>
      </c>
      <c r="F80" s="23">
        <f t="shared" si="12"/>
        <v>5979.7687861271679</v>
      </c>
      <c r="G80" s="2"/>
      <c r="H80" s="22">
        <v>23841</v>
      </c>
      <c r="I80" s="22">
        <f>F80</f>
        <v>5979.7687861271679</v>
      </c>
      <c r="J80" s="2"/>
      <c r="K80" t="s">
        <v>140</v>
      </c>
      <c r="L80" s="24">
        <v>2281</v>
      </c>
      <c r="N80" s="24">
        <v>20690</v>
      </c>
      <c r="O80" s="25">
        <v>23841</v>
      </c>
      <c r="P80" s="24">
        <f t="shared" si="13"/>
        <v>0</v>
      </c>
      <c r="Q80" s="21" t="str">
        <f t="shared" si="14"/>
        <v/>
      </c>
      <c r="R80" s="20">
        <f t="shared" si="15"/>
        <v>0</v>
      </c>
    </row>
    <row r="81" spans="1:18" s="17" customFormat="1" x14ac:dyDescent="0.25">
      <c r="A81" s="17" t="s">
        <v>142</v>
      </c>
      <c r="B81" s="18">
        <v>1325</v>
      </c>
      <c r="C81" s="18">
        <v>789</v>
      </c>
      <c r="D81" s="17" t="s">
        <v>143</v>
      </c>
      <c r="E81" s="18">
        <v>22283</v>
      </c>
      <c r="F81" s="19">
        <f t="shared" si="12"/>
        <v>6440.1734104046245</v>
      </c>
      <c r="H81" s="18">
        <v>24397</v>
      </c>
      <c r="I81" s="18">
        <f>F81</f>
        <v>6440.1734104046245</v>
      </c>
      <c r="K81" s="17" t="s">
        <v>142</v>
      </c>
      <c r="L81" s="20">
        <v>1325</v>
      </c>
      <c r="N81" s="20">
        <v>22283</v>
      </c>
      <c r="O81" s="19">
        <v>24397</v>
      </c>
      <c r="P81" s="20">
        <f t="shared" si="13"/>
        <v>0</v>
      </c>
      <c r="Q81" s="21" t="str">
        <f t="shared" si="14"/>
        <v/>
      </c>
      <c r="R81" s="20">
        <f t="shared" si="15"/>
        <v>0</v>
      </c>
    </row>
    <row r="82" spans="1:18" x14ac:dyDescent="0.25">
      <c r="A82" s="2" t="s">
        <v>144</v>
      </c>
      <c r="B82" s="22">
        <v>1203</v>
      </c>
      <c r="C82" s="22">
        <v>805</v>
      </c>
      <c r="D82" s="2" t="s">
        <v>145</v>
      </c>
      <c r="E82" s="22">
        <v>1258</v>
      </c>
      <c r="F82" s="23">
        <f t="shared" si="12"/>
        <v>363.58381502890171</v>
      </c>
      <c r="G82" s="2"/>
      <c r="H82" s="22">
        <v>22478</v>
      </c>
      <c r="I82" s="22">
        <f>SUM(F82:F83)</f>
        <v>5916.184971098266</v>
      </c>
      <c r="J82" s="2"/>
      <c r="K82" t="s">
        <v>144</v>
      </c>
      <c r="L82" s="24">
        <v>1203</v>
      </c>
      <c r="N82" s="24">
        <v>1222</v>
      </c>
      <c r="O82" s="25">
        <v>22442</v>
      </c>
      <c r="P82" s="24">
        <f t="shared" si="13"/>
        <v>36</v>
      </c>
      <c r="Q82" s="21">
        <f t="shared" si="14"/>
        <v>1.6041351038231886E-3</v>
      </c>
      <c r="R82" s="20">
        <f t="shared" si="15"/>
        <v>-36</v>
      </c>
    </row>
    <row r="83" spans="1:18" x14ac:dyDescent="0.25">
      <c r="B83" s="22"/>
      <c r="C83" s="22"/>
      <c r="D83" s="2" t="s">
        <v>146</v>
      </c>
      <c r="E83" s="22">
        <v>19212</v>
      </c>
      <c r="F83" s="23">
        <f t="shared" si="12"/>
        <v>5552.6011560693642</v>
      </c>
      <c r="G83" s="2"/>
      <c r="H83" s="22" t="s">
        <v>32</v>
      </c>
      <c r="I83" s="22"/>
      <c r="J83" s="2"/>
      <c r="L83" s="24"/>
      <c r="N83" s="24">
        <v>19212</v>
      </c>
      <c r="O83" s="25" t="s">
        <v>32</v>
      </c>
      <c r="P83" s="24" t="str">
        <f t="shared" si="13"/>
        <v/>
      </c>
      <c r="Q83" s="21" t="str">
        <f t="shared" si="14"/>
        <v/>
      </c>
      <c r="R83" s="20">
        <f t="shared" si="15"/>
        <v>0</v>
      </c>
    </row>
    <row r="84" spans="1:18" s="17" customFormat="1" x14ac:dyDescent="0.25">
      <c r="A84" s="17" t="s">
        <v>147</v>
      </c>
      <c r="B84" s="18">
        <v>3107</v>
      </c>
      <c r="C84" s="18">
        <v>1440</v>
      </c>
      <c r="D84" s="17" t="s">
        <v>148</v>
      </c>
      <c r="E84" s="18">
        <v>10614</v>
      </c>
      <c r="F84" s="19">
        <f t="shared" si="12"/>
        <v>3067.6300578034684</v>
      </c>
      <c r="H84" s="18">
        <v>41098</v>
      </c>
      <c r="I84" s="18">
        <f>SUM(F84:F86)</f>
        <v>10563.872832369943</v>
      </c>
      <c r="K84" s="17" t="s">
        <v>149</v>
      </c>
      <c r="L84" s="20">
        <v>663</v>
      </c>
      <c r="N84" s="20">
        <v>10614</v>
      </c>
      <c r="O84" s="19">
        <v>41098</v>
      </c>
      <c r="P84" s="20">
        <f t="shared" si="13"/>
        <v>0</v>
      </c>
      <c r="Q84" s="21" t="str">
        <f t="shared" si="14"/>
        <v/>
      </c>
      <c r="R84" s="20">
        <f t="shared" si="15"/>
        <v>0</v>
      </c>
    </row>
    <row r="85" spans="1:18" s="17" customFormat="1" x14ac:dyDescent="0.25">
      <c r="B85" s="18"/>
      <c r="C85" s="18"/>
      <c r="D85" s="17" t="s">
        <v>150</v>
      </c>
      <c r="E85" s="18">
        <v>13188</v>
      </c>
      <c r="F85" s="19">
        <f t="shared" si="12"/>
        <v>3811.5606936416184</v>
      </c>
      <c r="H85" s="18" t="s">
        <v>32</v>
      </c>
      <c r="I85" s="18"/>
      <c r="K85" s="17" t="s">
        <v>151</v>
      </c>
      <c r="L85" s="20">
        <v>767</v>
      </c>
      <c r="N85" s="20">
        <v>13188</v>
      </c>
      <c r="O85" s="19" t="s">
        <v>32</v>
      </c>
      <c r="P85" s="20" t="str">
        <f t="shared" si="13"/>
        <v/>
      </c>
      <c r="Q85" s="21" t="str">
        <f t="shared" si="14"/>
        <v/>
      </c>
      <c r="R85" s="20">
        <f t="shared" si="15"/>
        <v>0</v>
      </c>
    </row>
    <row r="86" spans="1:18" s="17" customFormat="1" x14ac:dyDescent="0.25">
      <c r="B86" s="18"/>
      <c r="C86" s="18"/>
      <c r="D86" s="17" t="s">
        <v>152</v>
      </c>
      <c r="E86" s="18">
        <v>12749</v>
      </c>
      <c r="F86" s="19">
        <f t="shared" si="12"/>
        <v>3684.6820809248557</v>
      </c>
      <c r="H86" s="18" t="s">
        <v>32</v>
      </c>
      <c r="I86" s="18"/>
      <c r="K86" s="17" t="s">
        <v>153</v>
      </c>
      <c r="L86" s="20">
        <v>468</v>
      </c>
      <c r="N86" s="20">
        <v>12749</v>
      </c>
      <c r="O86" s="19" t="s">
        <v>32</v>
      </c>
      <c r="P86" s="20" t="str">
        <f t="shared" si="13"/>
        <v/>
      </c>
      <c r="Q86" s="21" t="str">
        <f t="shared" si="14"/>
        <v/>
      </c>
      <c r="R86" s="20">
        <f t="shared" si="15"/>
        <v>0</v>
      </c>
    </row>
    <row r="87" spans="1:18" s="17" customFormat="1" x14ac:dyDescent="0.25">
      <c r="B87" s="18"/>
      <c r="C87" s="18"/>
      <c r="D87" s="17" t="s">
        <v>32</v>
      </c>
      <c r="E87" s="18" t="s">
        <v>32</v>
      </c>
      <c r="F87" s="19" t="str">
        <f t="shared" si="12"/>
        <v/>
      </c>
      <c r="H87" s="18" t="s">
        <v>32</v>
      </c>
      <c r="I87" s="18"/>
      <c r="K87" s="17" t="s">
        <v>154</v>
      </c>
      <c r="L87" s="20">
        <v>715</v>
      </c>
      <c r="N87" s="20"/>
      <c r="O87" s="19" t="s">
        <v>32</v>
      </c>
      <c r="P87" s="20" t="str">
        <f t="shared" si="13"/>
        <v/>
      </c>
      <c r="Q87" s="21" t="str">
        <f t="shared" si="14"/>
        <v/>
      </c>
      <c r="R87" s="20"/>
    </row>
    <row r="88" spans="1:18" s="17" customFormat="1" x14ac:dyDescent="0.25">
      <c r="B88" s="18"/>
      <c r="C88" s="18"/>
      <c r="D88" s="17" t="s">
        <v>32</v>
      </c>
      <c r="E88" s="18" t="s">
        <v>32</v>
      </c>
      <c r="F88" s="19" t="str">
        <f t="shared" si="12"/>
        <v/>
      </c>
      <c r="H88" s="18" t="s">
        <v>32</v>
      </c>
      <c r="I88" s="18"/>
      <c r="K88" s="17" t="s">
        <v>155</v>
      </c>
      <c r="L88" s="20">
        <v>495</v>
      </c>
      <c r="N88" s="20"/>
      <c r="O88" s="19" t="s">
        <v>32</v>
      </c>
      <c r="P88" s="20" t="str">
        <f t="shared" si="13"/>
        <v/>
      </c>
      <c r="Q88" s="21" t="str">
        <f t="shared" si="14"/>
        <v/>
      </c>
      <c r="R88" s="20"/>
    </row>
    <row r="89" spans="1:18" x14ac:dyDescent="0.25">
      <c r="A89" s="2" t="s">
        <v>156</v>
      </c>
      <c r="B89" s="22">
        <v>1345</v>
      </c>
      <c r="C89" s="22">
        <v>723</v>
      </c>
      <c r="D89" s="2" t="s">
        <v>157</v>
      </c>
      <c r="E89" s="22">
        <v>18518</v>
      </c>
      <c r="F89" s="23">
        <f t="shared" si="12"/>
        <v>5352.023121387283</v>
      </c>
      <c r="G89" s="2"/>
      <c r="H89" s="22">
        <v>20586</v>
      </c>
      <c r="I89" s="22">
        <f>F89</f>
        <v>5352.023121387283</v>
      </c>
      <c r="J89" s="2"/>
      <c r="K89" t="s">
        <v>156</v>
      </c>
      <c r="L89" s="24">
        <v>1345</v>
      </c>
      <c r="N89" s="24">
        <v>18518</v>
      </c>
      <c r="O89" s="25">
        <v>20586</v>
      </c>
      <c r="P89" s="24">
        <f t="shared" si="13"/>
        <v>0</v>
      </c>
      <c r="Q89" s="21" t="str">
        <f t="shared" si="14"/>
        <v/>
      </c>
      <c r="R89" s="20">
        <f t="shared" si="15"/>
        <v>0</v>
      </c>
    </row>
    <row r="90" spans="1:18" s="17" customFormat="1" x14ac:dyDescent="0.25">
      <c r="A90" s="17" t="s">
        <v>158</v>
      </c>
      <c r="B90" s="18">
        <v>4713</v>
      </c>
      <c r="C90" s="18">
        <v>3296</v>
      </c>
      <c r="D90" s="17" t="s">
        <v>159</v>
      </c>
      <c r="E90" s="18">
        <v>17435</v>
      </c>
      <c r="F90" s="19">
        <f t="shared" si="12"/>
        <v>5039.0173410404623</v>
      </c>
      <c r="H90" s="18">
        <v>94956</v>
      </c>
      <c r="I90" s="18">
        <f>SUM(F90:F94)</f>
        <v>25129.190751445083</v>
      </c>
      <c r="K90" s="17" t="s">
        <v>160</v>
      </c>
      <c r="L90" s="20">
        <v>552</v>
      </c>
      <c r="N90" s="20">
        <v>17435</v>
      </c>
      <c r="O90" s="19">
        <v>94956</v>
      </c>
      <c r="P90" s="20">
        <f t="shared" si="13"/>
        <v>0</v>
      </c>
      <c r="Q90" s="21" t="str">
        <f t="shared" si="14"/>
        <v/>
      </c>
      <c r="R90" s="20">
        <f t="shared" si="15"/>
        <v>0</v>
      </c>
    </row>
    <row r="91" spans="1:18" s="17" customFormat="1" x14ac:dyDescent="0.25">
      <c r="B91" s="18"/>
      <c r="C91" s="18"/>
      <c r="D91" s="17" t="s">
        <v>161</v>
      </c>
      <c r="E91" s="18">
        <v>20987</v>
      </c>
      <c r="F91" s="19">
        <f t="shared" si="12"/>
        <v>6065.6069364161849</v>
      </c>
      <c r="H91" s="18" t="s">
        <v>32</v>
      </c>
      <c r="I91" s="18"/>
      <c r="K91" s="17" t="s">
        <v>162</v>
      </c>
      <c r="L91" s="20">
        <v>418</v>
      </c>
      <c r="N91" s="20">
        <v>20987</v>
      </c>
      <c r="O91" s="19" t="s">
        <v>32</v>
      </c>
      <c r="P91" s="20" t="str">
        <f t="shared" si="13"/>
        <v/>
      </c>
      <c r="Q91" s="21" t="str">
        <f t="shared" si="14"/>
        <v/>
      </c>
      <c r="R91" s="20">
        <f t="shared" si="15"/>
        <v>0</v>
      </c>
    </row>
    <row r="92" spans="1:18" s="17" customFormat="1" x14ac:dyDescent="0.25">
      <c r="B92" s="18"/>
      <c r="C92" s="18"/>
      <c r="D92" s="17" t="s">
        <v>163</v>
      </c>
      <c r="E92" s="18">
        <v>21651</v>
      </c>
      <c r="F92" s="19">
        <f t="shared" si="12"/>
        <v>6257.5144508670519</v>
      </c>
      <c r="H92" s="18" t="s">
        <v>32</v>
      </c>
      <c r="I92" s="18"/>
      <c r="K92" s="17" t="s">
        <v>164</v>
      </c>
      <c r="L92" s="20">
        <v>165</v>
      </c>
      <c r="N92" s="20">
        <v>21651</v>
      </c>
      <c r="O92" s="19" t="s">
        <v>32</v>
      </c>
      <c r="P92" s="20" t="str">
        <f t="shared" si="13"/>
        <v/>
      </c>
      <c r="Q92" s="21" t="str">
        <f t="shared" si="14"/>
        <v/>
      </c>
      <c r="R92" s="20">
        <f t="shared" si="15"/>
        <v>0</v>
      </c>
    </row>
    <row r="93" spans="1:18" s="17" customFormat="1" x14ac:dyDescent="0.25">
      <c r="B93" s="18"/>
      <c r="C93" s="18"/>
      <c r="D93" s="17" t="s">
        <v>165</v>
      </c>
      <c r="E93" s="18">
        <v>10833</v>
      </c>
      <c r="F93" s="19">
        <f t="shared" si="12"/>
        <v>3130.9248554913293</v>
      </c>
      <c r="H93" s="18" t="s">
        <v>32</v>
      </c>
      <c r="I93" s="18"/>
      <c r="K93" s="17" t="s">
        <v>166</v>
      </c>
      <c r="L93" s="20">
        <v>346</v>
      </c>
      <c r="N93" s="20">
        <v>10833</v>
      </c>
      <c r="O93" s="19" t="s">
        <v>32</v>
      </c>
      <c r="P93" s="20" t="str">
        <f t="shared" si="13"/>
        <v/>
      </c>
      <c r="Q93" s="21" t="str">
        <f t="shared" si="14"/>
        <v/>
      </c>
      <c r="R93" s="20">
        <f t="shared" si="15"/>
        <v>0</v>
      </c>
    </row>
    <row r="94" spans="1:18" s="17" customFormat="1" x14ac:dyDescent="0.25">
      <c r="B94" s="18"/>
      <c r="C94" s="18"/>
      <c r="D94" s="17" t="s">
        <v>167</v>
      </c>
      <c r="E94" s="18">
        <v>16041</v>
      </c>
      <c r="F94" s="19">
        <f t="shared" si="12"/>
        <v>4636.1271676300576</v>
      </c>
      <c r="H94" s="18" t="s">
        <v>32</v>
      </c>
      <c r="I94" s="18"/>
      <c r="K94" s="17" t="s">
        <v>168</v>
      </c>
      <c r="L94" s="20">
        <v>418</v>
      </c>
      <c r="N94" s="20">
        <v>16041</v>
      </c>
      <c r="O94" s="19" t="s">
        <v>32</v>
      </c>
      <c r="P94" s="20" t="str">
        <f t="shared" si="13"/>
        <v/>
      </c>
      <c r="Q94" s="21" t="str">
        <f t="shared" si="14"/>
        <v/>
      </c>
      <c r="R94" s="20">
        <f t="shared" si="15"/>
        <v>0</v>
      </c>
    </row>
    <row r="95" spans="1:18" s="17" customFormat="1" x14ac:dyDescent="0.25">
      <c r="B95" s="18"/>
      <c r="C95" s="18"/>
      <c r="D95" s="17" t="s">
        <v>32</v>
      </c>
      <c r="E95" s="18" t="s">
        <v>32</v>
      </c>
      <c r="F95" s="19" t="str">
        <f t="shared" si="12"/>
        <v/>
      </c>
      <c r="H95" s="18" t="s">
        <v>32</v>
      </c>
      <c r="I95" s="18"/>
      <c r="K95" s="17" t="s">
        <v>169</v>
      </c>
      <c r="L95" s="20">
        <v>543</v>
      </c>
      <c r="N95" s="20"/>
      <c r="O95" s="19" t="s">
        <v>32</v>
      </c>
      <c r="P95" s="20" t="str">
        <f t="shared" si="13"/>
        <v/>
      </c>
      <c r="Q95" s="21" t="str">
        <f t="shared" si="14"/>
        <v/>
      </c>
      <c r="R95" s="20"/>
    </row>
    <row r="96" spans="1:18" s="17" customFormat="1" x14ac:dyDescent="0.25">
      <c r="B96" s="18"/>
      <c r="C96" s="18"/>
      <c r="D96" s="17" t="s">
        <v>32</v>
      </c>
      <c r="E96" s="18" t="s">
        <v>32</v>
      </c>
      <c r="F96" s="19" t="str">
        <f t="shared" si="12"/>
        <v/>
      </c>
      <c r="H96" s="18" t="s">
        <v>32</v>
      </c>
      <c r="I96" s="18"/>
      <c r="K96" s="17" t="s">
        <v>170</v>
      </c>
      <c r="L96" s="20">
        <v>363</v>
      </c>
      <c r="N96" s="20"/>
      <c r="O96" s="19" t="s">
        <v>32</v>
      </c>
      <c r="P96" s="20" t="str">
        <f t="shared" si="13"/>
        <v/>
      </c>
      <c r="Q96" s="21" t="str">
        <f t="shared" si="14"/>
        <v/>
      </c>
      <c r="R96" s="20"/>
    </row>
    <row r="97" spans="1:18" s="17" customFormat="1" x14ac:dyDescent="0.25">
      <c r="B97" s="18"/>
      <c r="C97" s="18"/>
      <c r="D97" s="17" t="s">
        <v>32</v>
      </c>
      <c r="E97" s="18" t="s">
        <v>32</v>
      </c>
      <c r="F97" s="19" t="str">
        <f t="shared" si="12"/>
        <v/>
      </c>
      <c r="H97" s="18" t="s">
        <v>32</v>
      </c>
      <c r="I97" s="18"/>
      <c r="K97" s="17" t="s">
        <v>171</v>
      </c>
      <c r="L97" s="20">
        <v>323</v>
      </c>
      <c r="N97" s="20"/>
      <c r="O97" s="19" t="s">
        <v>32</v>
      </c>
      <c r="P97" s="20" t="str">
        <f t="shared" si="13"/>
        <v/>
      </c>
      <c r="Q97" s="21" t="str">
        <f t="shared" si="14"/>
        <v/>
      </c>
      <c r="R97" s="20"/>
    </row>
    <row r="98" spans="1:18" s="17" customFormat="1" x14ac:dyDescent="0.25">
      <c r="B98" s="18"/>
      <c r="C98" s="18"/>
      <c r="D98" s="17" t="s">
        <v>32</v>
      </c>
      <c r="E98" s="18" t="s">
        <v>32</v>
      </c>
      <c r="F98" s="19" t="str">
        <f t="shared" si="12"/>
        <v/>
      </c>
      <c r="H98" s="18" t="s">
        <v>32</v>
      </c>
      <c r="I98" s="18"/>
      <c r="K98" s="17" t="s">
        <v>172</v>
      </c>
      <c r="L98" s="20">
        <v>233</v>
      </c>
      <c r="N98" s="20"/>
      <c r="O98" s="19" t="s">
        <v>32</v>
      </c>
      <c r="P98" s="20" t="str">
        <f t="shared" si="13"/>
        <v/>
      </c>
      <c r="Q98" s="21" t="str">
        <f t="shared" si="14"/>
        <v/>
      </c>
      <c r="R98" s="20"/>
    </row>
    <row r="99" spans="1:18" s="17" customFormat="1" x14ac:dyDescent="0.25">
      <c r="B99" s="18"/>
      <c r="C99" s="18"/>
      <c r="D99" s="17" t="s">
        <v>32</v>
      </c>
      <c r="E99" s="18" t="s">
        <v>32</v>
      </c>
      <c r="F99" s="19" t="str">
        <f t="shared" si="12"/>
        <v/>
      </c>
      <c r="H99" s="18" t="s">
        <v>32</v>
      </c>
      <c r="I99" s="18"/>
      <c r="K99" s="17" t="s">
        <v>173</v>
      </c>
      <c r="L99" s="20">
        <v>219</v>
      </c>
      <c r="N99" s="20"/>
      <c r="O99" s="19" t="s">
        <v>32</v>
      </c>
      <c r="P99" s="20" t="str">
        <f t="shared" si="13"/>
        <v/>
      </c>
      <c r="Q99" s="21" t="str">
        <f t="shared" si="14"/>
        <v/>
      </c>
      <c r="R99" s="20"/>
    </row>
    <row r="100" spans="1:18" s="17" customFormat="1" x14ac:dyDescent="0.25">
      <c r="B100" s="18"/>
      <c r="C100" s="18"/>
      <c r="D100" s="17" t="s">
        <v>32</v>
      </c>
      <c r="E100" s="18" t="s">
        <v>32</v>
      </c>
      <c r="F100" s="19" t="str">
        <f t="shared" si="12"/>
        <v/>
      </c>
      <c r="H100" s="18" t="s">
        <v>32</v>
      </c>
      <c r="I100" s="18"/>
      <c r="K100" s="17" t="s">
        <v>174</v>
      </c>
      <c r="L100" s="20">
        <v>1030</v>
      </c>
      <c r="N100" s="20"/>
      <c r="O100" s="19" t="s">
        <v>32</v>
      </c>
      <c r="P100" s="20" t="str">
        <f t="shared" si="13"/>
        <v/>
      </c>
      <c r="Q100" s="21" t="str">
        <f t="shared" si="14"/>
        <v/>
      </c>
      <c r="R100" s="20"/>
    </row>
    <row r="101" spans="1:18" s="17" customFormat="1" x14ac:dyDescent="0.25">
      <c r="B101" s="18"/>
      <c r="C101" s="18"/>
      <c r="D101" s="17" t="s">
        <v>32</v>
      </c>
      <c r="E101" s="18" t="s">
        <v>32</v>
      </c>
      <c r="F101" s="19" t="str">
        <f t="shared" si="12"/>
        <v/>
      </c>
      <c r="H101" s="18" t="s">
        <v>32</v>
      </c>
      <c r="I101" s="18"/>
      <c r="K101" s="17" t="s">
        <v>175</v>
      </c>
      <c r="L101" s="20">
        <v>103</v>
      </c>
      <c r="N101" s="20"/>
      <c r="O101" s="19" t="s">
        <v>32</v>
      </c>
      <c r="P101" s="20" t="str">
        <f t="shared" si="13"/>
        <v/>
      </c>
      <c r="Q101" s="21" t="str">
        <f t="shared" si="14"/>
        <v/>
      </c>
      <c r="R101" s="20"/>
    </row>
    <row r="102" spans="1:18" x14ac:dyDescent="0.25">
      <c r="A102" s="2" t="s">
        <v>176</v>
      </c>
      <c r="B102" s="22">
        <v>905</v>
      </c>
      <c r="C102" s="22">
        <v>631</v>
      </c>
      <c r="D102" s="2" t="s">
        <v>177</v>
      </c>
      <c r="E102" s="22">
        <v>15678</v>
      </c>
      <c r="F102" s="23">
        <f t="shared" si="12"/>
        <v>4531.2138728323698</v>
      </c>
      <c r="G102" s="2"/>
      <c r="H102" s="22">
        <v>17214</v>
      </c>
      <c r="I102" s="22">
        <f>F102</f>
        <v>4531.2138728323698</v>
      </c>
      <c r="J102" s="2"/>
      <c r="K102" t="s">
        <v>176</v>
      </c>
      <c r="L102" s="24">
        <v>905</v>
      </c>
      <c r="N102" s="24">
        <v>15678</v>
      </c>
      <c r="O102" s="25">
        <v>17214</v>
      </c>
      <c r="P102" s="24">
        <f t="shared" si="13"/>
        <v>0</v>
      </c>
      <c r="Q102" s="21" t="str">
        <f t="shared" si="14"/>
        <v/>
      </c>
      <c r="R102" s="20">
        <f t="shared" si="15"/>
        <v>0</v>
      </c>
    </row>
    <row r="103" spans="1:18" s="17" customFormat="1" x14ac:dyDescent="0.25">
      <c r="A103" s="17" t="s">
        <v>178</v>
      </c>
      <c r="B103" s="18">
        <v>2550</v>
      </c>
      <c r="C103" s="18">
        <v>1409</v>
      </c>
      <c r="D103" s="17" t="s">
        <v>179</v>
      </c>
      <c r="E103" s="18">
        <v>35989</v>
      </c>
      <c r="F103" s="19">
        <f t="shared" si="12"/>
        <v>10401.445086705202</v>
      </c>
      <c r="H103" s="18">
        <v>39948</v>
      </c>
      <c r="I103" s="18">
        <f>F103</f>
        <v>10401.445086705202</v>
      </c>
      <c r="K103" s="17" t="s">
        <v>180</v>
      </c>
      <c r="L103" s="20">
        <v>383</v>
      </c>
      <c r="N103" s="20">
        <v>35989</v>
      </c>
      <c r="O103" s="19">
        <v>39948</v>
      </c>
      <c r="P103" s="20">
        <f t="shared" si="13"/>
        <v>0</v>
      </c>
      <c r="Q103" s="21" t="str">
        <f t="shared" si="14"/>
        <v/>
      </c>
      <c r="R103" s="20">
        <f t="shared" si="15"/>
        <v>0</v>
      </c>
    </row>
    <row r="104" spans="1:18" s="17" customFormat="1" x14ac:dyDescent="0.25">
      <c r="B104" s="18"/>
      <c r="C104" s="18"/>
      <c r="D104" s="17" t="s">
        <v>32</v>
      </c>
      <c r="E104" s="18" t="s">
        <v>32</v>
      </c>
      <c r="F104" s="19" t="str">
        <f t="shared" si="12"/>
        <v/>
      </c>
      <c r="H104" s="18" t="s">
        <v>32</v>
      </c>
      <c r="I104" s="18"/>
      <c r="K104" s="17" t="s">
        <v>181</v>
      </c>
      <c r="L104" s="20">
        <v>477</v>
      </c>
      <c r="N104" s="20"/>
      <c r="O104" s="19" t="s">
        <v>32</v>
      </c>
      <c r="P104" s="20" t="str">
        <f t="shared" si="13"/>
        <v/>
      </c>
      <c r="Q104" s="21" t="str">
        <f t="shared" si="14"/>
        <v/>
      </c>
      <c r="R104" s="20"/>
    </row>
    <row r="105" spans="1:18" s="17" customFormat="1" x14ac:dyDescent="0.25">
      <c r="B105" s="18"/>
      <c r="C105" s="18"/>
      <c r="D105" s="17" t="s">
        <v>32</v>
      </c>
      <c r="E105" s="18" t="s">
        <v>32</v>
      </c>
      <c r="F105" s="19" t="str">
        <f t="shared" si="12"/>
        <v/>
      </c>
      <c r="H105" s="18" t="s">
        <v>32</v>
      </c>
      <c r="I105" s="18"/>
      <c r="K105" s="17" t="s">
        <v>182</v>
      </c>
      <c r="L105" s="20">
        <v>388</v>
      </c>
      <c r="N105" s="20"/>
      <c r="O105" s="19" t="s">
        <v>32</v>
      </c>
      <c r="P105" s="20" t="str">
        <f t="shared" si="13"/>
        <v/>
      </c>
      <c r="Q105" s="21" t="str">
        <f t="shared" si="14"/>
        <v/>
      </c>
      <c r="R105" s="20"/>
    </row>
    <row r="106" spans="1:18" s="17" customFormat="1" x14ac:dyDescent="0.25">
      <c r="B106" s="18"/>
      <c r="C106" s="18"/>
      <c r="D106" s="17" t="s">
        <v>32</v>
      </c>
      <c r="E106" s="18" t="s">
        <v>32</v>
      </c>
      <c r="F106" s="19" t="str">
        <f t="shared" si="12"/>
        <v/>
      </c>
      <c r="H106" s="18" t="s">
        <v>32</v>
      </c>
      <c r="I106" s="18"/>
      <c r="K106" s="17" t="s">
        <v>183</v>
      </c>
      <c r="L106" s="20">
        <v>474</v>
      </c>
      <c r="N106" s="20"/>
      <c r="O106" s="19" t="s">
        <v>32</v>
      </c>
      <c r="P106" s="20" t="str">
        <f t="shared" si="13"/>
        <v/>
      </c>
      <c r="Q106" s="21" t="str">
        <f t="shared" si="14"/>
        <v/>
      </c>
      <c r="R106" s="20"/>
    </row>
    <row r="107" spans="1:18" s="17" customFormat="1" x14ac:dyDescent="0.25">
      <c r="B107" s="18"/>
      <c r="C107" s="18"/>
      <c r="D107" s="17" t="s">
        <v>32</v>
      </c>
      <c r="E107" s="18" t="s">
        <v>32</v>
      </c>
      <c r="F107" s="19" t="str">
        <f t="shared" si="12"/>
        <v/>
      </c>
      <c r="H107" s="18" t="s">
        <v>32</v>
      </c>
      <c r="I107" s="18"/>
      <c r="K107" s="17" t="s">
        <v>184</v>
      </c>
      <c r="L107" s="20">
        <v>330</v>
      </c>
      <c r="N107" s="20"/>
      <c r="O107" s="19" t="s">
        <v>32</v>
      </c>
      <c r="P107" s="20" t="str">
        <f t="shared" si="13"/>
        <v/>
      </c>
      <c r="Q107" s="21" t="str">
        <f t="shared" si="14"/>
        <v/>
      </c>
      <c r="R107" s="20"/>
    </row>
    <row r="108" spans="1:18" s="17" customFormat="1" x14ac:dyDescent="0.25">
      <c r="B108" s="18"/>
      <c r="C108" s="18"/>
      <c r="D108" s="17" t="s">
        <v>32</v>
      </c>
      <c r="E108" s="18" t="s">
        <v>32</v>
      </c>
      <c r="F108" s="19" t="str">
        <f t="shared" si="12"/>
        <v/>
      </c>
      <c r="H108" s="18" t="s">
        <v>32</v>
      </c>
      <c r="I108" s="18"/>
      <c r="K108" s="17" t="s">
        <v>185</v>
      </c>
      <c r="L108" s="20">
        <v>497</v>
      </c>
      <c r="N108" s="20"/>
      <c r="O108" s="19" t="s">
        <v>32</v>
      </c>
      <c r="P108" s="20" t="str">
        <f t="shared" si="13"/>
        <v/>
      </c>
      <c r="Q108" s="21" t="str">
        <f t="shared" si="14"/>
        <v/>
      </c>
      <c r="R108" s="20"/>
    </row>
    <row r="109" spans="1:18" x14ac:dyDescent="0.25">
      <c r="A109" s="2" t="s">
        <v>186</v>
      </c>
      <c r="B109" s="22">
        <v>1020</v>
      </c>
      <c r="C109" s="22">
        <v>741</v>
      </c>
      <c r="D109" s="2" t="s">
        <v>187</v>
      </c>
      <c r="E109" s="22">
        <v>18010</v>
      </c>
      <c r="F109" s="23">
        <f t="shared" si="12"/>
        <v>5205.2023121387283</v>
      </c>
      <c r="G109" s="2"/>
      <c r="H109" s="22">
        <v>19771</v>
      </c>
      <c r="I109" s="22">
        <f>F109</f>
        <v>5205.2023121387283</v>
      </c>
      <c r="J109" s="2"/>
      <c r="K109" t="s">
        <v>186</v>
      </c>
      <c r="L109" s="24">
        <v>1020</v>
      </c>
      <c r="N109" s="24">
        <v>18010</v>
      </c>
      <c r="O109" s="25">
        <v>19771</v>
      </c>
      <c r="P109" s="24">
        <f t="shared" si="13"/>
        <v>0</v>
      </c>
      <c r="Q109" s="21" t="str">
        <f t="shared" si="14"/>
        <v/>
      </c>
      <c r="R109" s="20">
        <f t="shared" si="15"/>
        <v>0</v>
      </c>
    </row>
    <row r="110" spans="1:18" s="17" customFormat="1" x14ac:dyDescent="0.25">
      <c r="A110" s="17" t="s">
        <v>188</v>
      </c>
      <c r="B110" s="18">
        <v>647</v>
      </c>
      <c r="C110" s="18">
        <v>782</v>
      </c>
      <c r="D110" s="17" t="s">
        <v>85</v>
      </c>
      <c r="E110" s="18">
        <v>18649</v>
      </c>
      <c r="F110" s="19">
        <f t="shared" si="12"/>
        <v>5389.884393063584</v>
      </c>
      <c r="H110" s="18">
        <v>20078</v>
      </c>
      <c r="I110" s="18">
        <f>F110</f>
        <v>5389.884393063584</v>
      </c>
      <c r="K110" s="17" t="s">
        <v>188</v>
      </c>
      <c r="L110" s="20">
        <v>647</v>
      </c>
      <c r="N110" s="20">
        <v>18606</v>
      </c>
      <c r="O110" s="19">
        <v>20035</v>
      </c>
      <c r="P110" s="20">
        <f t="shared" si="13"/>
        <v>43</v>
      </c>
      <c r="Q110" s="21">
        <f t="shared" si="14"/>
        <v>2.1462440728724731E-3</v>
      </c>
      <c r="R110" s="20">
        <f t="shared" si="15"/>
        <v>-43</v>
      </c>
    </row>
    <row r="111" spans="1:18" x14ac:dyDescent="0.25">
      <c r="A111" s="2" t="s">
        <v>189</v>
      </c>
      <c r="B111" s="22">
        <v>787</v>
      </c>
      <c r="C111" s="22">
        <v>356</v>
      </c>
      <c r="D111" s="2" t="s">
        <v>190</v>
      </c>
      <c r="E111" s="22">
        <v>9451</v>
      </c>
      <c r="F111" s="23">
        <f t="shared" si="12"/>
        <v>2731.5028901734104</v>
      </c>
      <c r="G111" s="2"/>
      <c r="H111" s="22">
        <v>10594</v>
      </c>
      <c r="I111" s="22">
        <f>F111</f>
        <v>2731.5028901734104</v>
      </c>
      <c r="J111" s="2"/>
      <c r="K111" t="s">
        <v>189</v>
      </c>
      <c r="L111" s="24">
        <v>787</v>
      </c>
      <c r="N111" s="24">
        <v>9451</v>
      </c>
      <c r="O111" s="25">
        <v>10594</v>
      </c>
      <c r="P111" s="24">
        <f t="shared" si="13"/>
        <v>0</v>
      </c>
      <c r="Q111" s="21" t="str">
        <f t="shared" si="14"/>
        <v/>
      </c>
      <c r="R111" s="20">
        <f t="shared" si="15"/>
        <v>0</v>
      </c>
    </row>
    <row r="112" spans="1:18" s="17" customFormat="1" x14ac:dyDescent="0.25">
      <c r="A112" s="17" t="s">
        <v>191</v>
      </c>
      <c r="B112" s="18">
        <v>541</v>
      </c>
      <c r="C112" s="18">
        <v>511</v>
      </c>
      <c r="D112" s="17" t="s">
        <v>192</v>
      </c>
      <c r="E112" s="18">
        <v>13148</v>
      </c>
      <c r="F112" s="19">
        <f t="shared" si="12"/>
        <v>3800</v>
      </c>
      <c r="H112" s="18">
        <v>14200</v>
      </c>
      <c r="I112" s="18">
        <f>F112</f>
        <v>3800</v>
      </c>
      <c r="K112" s="17" t="s">
        <v>191</v>
      </c>
      <c r="L112" s="20">
        <v>541</v>
      </c>
      <c r="N112" s="20">
        <v>13148</v>
      </c>
      <c r="O112" s="19">
        <v>14200</v>
      </c>
      <c r="P112" s="20">
        <f t="shared" si="13"/>
        <v>0</v>
      </c>
      <c r="Q112" s="21" t="str">
        <f t="shared" si="14"/>
        <v/>
      </c>
      <c r="R112" s="20">
        <f t="shared" si="15"/>
        <v>0</v>
      </c>
    </row>
    <row r="113" spans="1:18" x14ac:dyDescent="0.25">
      <c r="A113" s="2" t="s">
        <v>193</v>
      </c>
      <c r="B113" s="22">
        <v>5295</v>
      </c>
      <c r="C113" s="22">
        <v>2647</v>
      </c>
      <c r="D113" s="2" t="s">
        <v>194</v>
      </c>
      <c r="E113" s="22">
        <v>29845</v>
      </c>
      <c r="F113" s="23">
        <f t="shared" si="12"/>
        <v>8625.7225433526019</v>
      </c>
      <c r="G113" s="2"/>
      <c r="H113" s="22">
        <v>80765</v>
      </c>
      <c r="I113" s="22">
        <f>SUM(F113:F117)</f>
        <v>21047.109826589593</v>
      </c>
      <c r="J113" s="2"/>
      <c r="K113" t="s">
        <v>195</v>
      </c>
      <c r="L113" s="24">
        <v>566</v>
      </c>
      <c r="N113" s="24">
        <v>29845</v>
      </c>
      <c r="O113" s="25">
        <v>80757</v>
      </c>
      <c r="P113" s="24">
        <f t="shared" si="13"/>
        <v>8</v>
      </c>
      <c r="Q113" s="21">
        <f t="shared" si="14"/>
        <v>9.9062619958641357E-5</v>
      </c>
      <c r="R113" s="20">
        <f t="shared" si="15"/>
        <v>0</v>
      </c>
    </row>
    <row r="114" spans="1:18" x14ac:dyDescent="0.25">
      <c r="B114" s="22"/>
      <c r="C114" s="22"/>
      <c r="D114" s="2" t="s">
        <v>196</v>
      </c>
      <c r="E114" s="22">
        <v>11617</v>
      </c>
      <c r="F114" s="23">
        <f t="shared" si="12"/>
        <v>3357.5144508670519</v>
      </c>
      <c r="G114" s="2"/>
      <c r="H114" s="22" t="s">
        <v>32</v>
      </c>
      <c r="I114" s="22"/>
      <c r="J114" s="2"/>
      <c r="K114" t="s">
        <v>197</v>
      </c>
      <c r="L114" s="24">
        <v>602</v>
      </c>
      <c r="N114" s="24">
        <v>11617</v>
      </c>
      <c r="O114" s="25" t="s">
        <v>32</v>
      </c>
      <c r="P114" s="24" t="str">
        <f t="shared" si="13"/>
        <v/>
      </c>
      <c r="Q114" s="21" t="str">
        <f t="shared" si="14"/>
        <v/>
      </c>
      <c r="R114" s="20">
        <f t="shared" si="15"/>
        <v>0</v>
      </c>
    </row>
    <row r="115" spans="1:18" x14ac:dyDescent="0.25">
      <c r="B115" s="22"/>
      <c r="C115" s="22"/>
      <c r="D115" s="2" t="s">
        <v>198</v>
      </c>
      <c r="E115" s="22">
        <v>11391</v>
      </c>
      <c r="F115" s="23">
        <f t="shared" si="12"/>
        <v>3292.1965317919075</v>
      </c>
      <c r="G115" s="2"/>
      <c r="H115" s="22" t="s">
        <v>32</v>
      </c>
      <c r="I115" s="22"/>
      <c r="J115" s="2"/>
      <c r="K115" t="s">
        <v>199</v>
      </c>
      <c r="L115" s="24">
        <v>485</v>
      </c>
      <c r="N115" s="24">
        <v>11391</v>
      </c>
      <c r="O115" s="25" t="s">
        <v>32</v>
      </c>
      <c r="P115" s="24" t="str">
        <f t="shared" si="13"/>
        <v/>
      </c>
      <c r="Q115" s="21" t="str">
        <f t="shared" si="14"/>
        <v/>
      </c>
      <c r="R115" s="20">
        <f t="shared" si="15"/>
        <v>0</v>
      </c>
    </row>
    <row r="116" spans="1:18" x14ac:dyDescent="0.25">
      <c r="B116" s="22"/>
      <c r="C116" s="22"/>
      <c r="D116" s="2" t="s">
        <v>200</v>
      </c>
      <c r="E116" s="22">
        <v>9094</v>
      </c>
      <c r="F116" s="23">
        <f t="shared" si="12"/>
        <v>2628.3236994219651</v>
      </c>
      <c r="G116" s="2"/>
      <c r="H116" s="22" t="s">
        <v>32</v>
      </c>
      <c r="I116" s="22"/>
      <c r="J116" s="2"/>
      <c r="K116" t="s">
        <v>201</v>
      </c>
      <c r="L116" s="24">
        <v>331</v>
      </c>
      <c r="N116" s="24">
        <v>9086</v>
      </c>
      <c r="O116" s="25" t="s">
        <v>32</v>
      </c>
      <c r="P116" s="24" t="str">
        <f t="shared" si="13"/>
        <v/>
      </c>
      <c r="Q116" s="21" t="str">
        <f t="shared" si="14"/>
        <v/>
      </c>
      <c r="R116" s="20">
        <f t="shared" si="15"/>
        <v>-8</v>
      </c>
    </row>
    <row r="117" spans="1:18" x14ac:dyDescent="0.25">
      <c r="B117" s="22"/>
      <c r="C117" s="22"/>
      <c r="D117" s="2" t="s">
        <v>202</v>
      </c>
      <c r="E117" s="22">
        <v>10876</v>
      </c>
      <c r="F117" s="23">
        <f t="shared" si="12"/>
        <v>3143.3526011560693</v>
      </c>
      <c r="G117" s="2"/>
      <c r="H117" s="22" t="s">
        <v>32</v>
      </c>
      <c r="I117" s="22"/>
      <c r="J117" s="2"/>
      <c r="K117" t="s">
        <v>203</v>
      </c>
      <c r="L117" s="24">
        <v>337</v>
      </c>
      <c r="N117" s="24">
        <v>10876</v>
      </c>
      <c r="O117" s="25" t="s">
        <v>32</v>
      </c>
      <c r="P117" s="24" t="str">
        <f t="shared" si="13"/>
        <v/>
      </c>
      <c r="Q117" s="21" t="str">
        <f t="shared" si="14"/>
        <v/>
      </c>
      <c r="R117" s="20">
        <f t="shared" si="15"/>
        <v>0</v>
      </c>
    </row>
    <row r="118" spans="1:18" x14ac:dyDescent="0.25">
      <c r="B118" s="22"/>
      <c r="C118" s="22"/>
      <c r="D118" s="2" t="s">
        <v>32</v>
      </c>
      <c r="E118" s="22" t="s">
        <v>32</v>
      </c>
      <c r="F118" s="23" t="str">
        <f t="shared" si="12"/>
        <v/>
      </c>
      <c r="G118" s="2"/>
      <c r="H118" s="22" t="s">
        <v>32</v>
      </c>
      <c r="I118" s="22"/>
      <c r="J118" s="2"/>
      <c r="K118" t="s">
        <v>204</v>
      </c>
      <c r="L118" s="24">
        <v>299</v>
      </c>
      <c r="N118" s="24"/>
      <c r="O118" s="25" t="s">
        <v>32</v>
      </c>
      <c r="P118" s="24" t="str">
        <f t="shared" si="13"/>
        <v/>
      </c>
      <c r="Q118" s="21" t="str">
        <f t="shared" si="14"/>
        <v/>
      </c>
      <c r="R118" s="20"/>
    </row>
    <row r="119" spans="1:18" x14ac:dyDescent="0.25">
      <c r="B119" s="22"/>
      <c r="C119" s="22"/>
      <c r="D119" s="2" t="s">
        <v>32</v>
      </c>
      <c r="E119" s="22" t="s">
        <v>32</v>
      </c>
      <c r="F119" s="23" t="str">
        <f t="shared" si="12"/>
        <v/>
      </c>
      <c r="G119" s="2"/>
      <c r="H119" s="22" t="s">
        <v>32</v>
      </c>
      <c r="I119" s="22"/>
      <c r="J119" s="2"/>
      <c r="K119" t="s">
        <v>205</v>
      </c>
      <c r="L119" s="24">
        <v>739</v>
      </c>
      <c r="N119" s="24"/>
      <c r="O119" s="25" t="s">
        <v>32</v>
      </c>
      <c r="P119" s="24" t="str">
        <f t="shared" si="13"/>
        <v/>
      </c>
      <c r="Q119" s="21" t="str">
        <f t="shared" si="14"/>
        <v/>
      </c>
      <c r="R119" s="20"/>
    </row>
    <row r="120" spans="1:18" x14ac:dyDescent="0.25">
      <c r="B120" s="22"/>
      <c r="C120" s="22"/>
      <c r="D120" s="2" t="s">
        <v>32</v>
      </c>
      <c r="E120" s="22" t="s">
        <v>32</v>
      </c>
      <c r="F120" s="23" t="str">
        <f t="shared" si="12"/>
        <v/>
      </c>
      <c r="G120" s="2"/>
      <c r="H120" s="22" t="s">
        <v>32</v>
      </c>
      <c r="I120" s="22"/>
      <c r="J120" s="2"/>
      <c r="K120" t="s">
        <v>206</v>
      </c>
      <c r="L120" s="24">
        <v>566</v>
      </c>
      <c r="N120" s="24"/>
      <c r="O120" s="25" t="s">
        <v>32</v>
      </c>
      <c r="P120" s="24" t="str">
        <f t="shared" si="13"/>
        <v/>
      </c>
      <c r="Q120" s="21" t="str">
        <f t="shared" si="14"/>
        <v/>
      </c>
      <c r="R120" s="20"/>
    </row>
    <row r="121" spans="1:18" x14ac:dyDescent="0.25">
      <c r="B121" s="22"/>
      <c r="C121" s="22"/>
      <c r="D121" s="2" t="s">
        <v>32</v>
      </c>
      <c r="E121" s="22" t="s">
        <v>32</v>
      </c>
      <c r="F121" s="23" t="str">
        <f t="shared" si="12"/>
        <v/>
      </c>
      <c r="G121" s="2"/>
      <c r="H121" s="22" t="s">
        <v>32</v>
      </c>
      <c r="I121" s="22"/>
      <c r="J121" s="2"/>
      <c r="K121" t="s">
        <v>207</v>
      </c>
      <c r="L121" s="24">
        <v>425</v>
      </c>
      <c r="N121" s="24"/>
      <c r="O121" s="25" t="s">
        <v>32</v>
      </c>
      <c r="P121" s="24" t="str">
        <f t="shared" si="13"/>
        <v/>
      </c>
      <c r="Q121" s="21" t="str">
        <f t="shared" si="14"/>
        <v/>
      </c>
      <c r="R121" s="20"/>
    </row>
    <row r="122" spans="1:18" x14ac:dyDescent="0.25">
      <c r="B122" s="22"/>
      <c r="C122" s="22"/>
      <c r="D122" s="2" t="s">
        <v>32</v>
      </c>
      <c r="E122" s="22" t="s">
        <v>32</v>
      </c>
      <c r="F122" s="23" t="str">
        <f t="shared" si="12"/>
        <v/>
      </c>
      <c r="G122" s="2"/>
      <c r="H122" s="22" t="s">
        <v>32</v>
      </c>
      <c r="I122" s="22"/>
      <c r="J122" s="2"/>
      <c r="K122" t="s">
        <v>208</v>
      </c>
      <c r="L122" s="24">
        <v>501</v>
      </c>
      <c r="N122" s="24"/>
      <c r="O122" s="25" t="s">
        <v>32</v>
      </c>
      <c r="P122" s="24" t="str">
        <f t="shared" si="13"/>
        <v/>
      </c>
      <c r="Q122" s="21" t="str">
        <f t="shared" si="14"/>
        <v/>
      </c>
      <c r="R122" s="20"/>
    </row>
    <row r="123" spans="1:18" x14ac:dyDescent="0.25">
      <c r="B123" s="22"/>
      <c r="C123" s="22"/>
      <c r="D123" s="2" t="s">
        <v>32</v>
      </c>
      <c r="E123" s="22" t="s">
        <v>32</v>
      </c>
      <c r="F123" s="23" t="str">
        <f t="shared" si="12"/>
        <v/>
      </c>
      <c r="G123" s="2"/>
      <c r="H123" s="22" t="s">
        <v>32</v>
      </c>
      <c r="I123" s="22"/>
      <c r="J123" s="2"/>
      <c r="K123" t="s">
        <v>209</v>
      </c>
      <c r="L123" s="24">
        <v>445</v>
      </c>
      <c r="N123" s="24"/>
      <c r="O123" s="25" t="s">
        <v>32</v>
      </c>
      <c r="P123" s="24" t="str">
        <f t="shared" si="13"/>
        <v/>
      </c>
      <c r="Q123" s="21" t="str">
        <f t="shared" si="14"/>
        <v/>
      </c>
      <c r="R123" s="20"/>
    </row>
    <row r="124" spans="1:18" s="17" customFormat="1" x14ac:dyDescent="0.25">
      <c r="A124" s="17" t="s">
        <v>210</v>
      </c>
      <c r="B124" s="18">
        <v>949</v>
      </c>
      <c r="C124" s="18">
        <v>639</v>
      </c>
      <c r="D124" s="17" t="s">
        <v>211</v>
      </c>
      <c r="E124" s="18">
        <v>16473</v>
      </c>
      <c r="F124" s="19">
        <f t="shared" si="12"/>
        <v>4760.9826589595377</v>
      </c>
      <c r="H124" s="18">
        <v>18061</v>
      </c>
      <c r="I124" s="18">
        <f>F124</f>
        <v>4760.9826589595377</v>
      </c>
      <c r="K124" s="17" t="s">
        <v>210</v>
      </c>
      <c r="L124" s="20">
        <v>949</v>
      </c>
      <c r="N124" s="20">
        <v>16473</v>
      </c>
      <c r="O124" s="19">
        <v>18061</v>
      </c>
      <c r="P124" s="20">
        <f t="shared" si="13"/>
        <v>0</v>
      </c>
      <c r="Q124" s="21" t="str">
        <f t="shared" si="14"/>
        <v/>
      </c>
      <c r="R124" s="20">
        <f t="shared" si="15"/>
        <v>0</v>
      </c>
    </row>
    <row r="125" spans="1:18" x14ac:dyDescent="0.25">
      <c r="A125" s="2" t="s">
        <v>212</v>
      </c>
      <c r="B125" s="22">
        <v>650</v>
      </c>
      <c r="C125" s="22">
        <v>540</v>
      </c>
      <c r="D125" s="2" t="s">
        <v>213</v>
      </c>
      <c r="E125" s="22">
        <v>13183</v>
      </c>
      <c r="F125" s="23">
        <f t="shared" si="12"/>
        <v>3810.115606936416</v>
      </c>
      <c r="G125" s="2"/>
      <c r="H125" s="22">
        <v>14373</v>
      </c>
      <c r="I125" s="22">
        <f>F125</f>
        <v>3810.115606936416</v>
      </c>
      <c r="J125" s="2"/>
      <c r="K125" t="s">
        <v>212</v>
      </c>
      <c r="L125" s="24">
        <v>650</v>
      </c>
      <c r="N125" s="24">
        <v>13183</v>
      </c>
      <c r="O125" s="25">
        <v>14373</v>
      </c>
      <c r="P125" s="24">
        <f t="shared" si="13"/>
        <v>0</v>
      </c>
      <c r="Q125" s="21" t="str">
        <f t="shared" si="14"/>
        <v/>
      </c>
      <c r="R125" s="20">
        <f t="shared" si="15"/>
        <v>0</v>
      </c>
    </row>
    <row r="126" spans="1:18" s="17" customFormat="1" x14ac:dyDescent="0.25">
      <c r="A126" s="17" t="s">
        <v>214</v>
      </c>
      <c r="B126" s="18">
        <v>546</v>
      </c>
      <c r="C126" s="18">
        <v>279</v>
      </c>
      <c r="D126" s="17" t="s">
        <v>215</v>
      </c>
      <c r="E126" s="18">
        <v>6651</v>
      </c>
      <c r="F126" s="19">
        <f t="shared" si="12"/>
        <v>1922.2543352601156</v>
      </c>
      <c r="H126" s="18">
        <v>7476</v>
      </c>
      <c r="I126" s="18">
        <f>F126</f>
        <v>1922.2543352601156</v>
      </c>
      <c r="K126" s="17" t="s">
        <v>214</v>
      </c>
      <c r="L126" s="20">
        <v>546</v>
      </c>
      <c r="N126" s="20">
        <v>6365</v>
      </c>
      <c r="O126" s="19">
        <v>7190</v>
      </c>
      <c r="P126" s="20">
        <f t="shared" si="13"/>
        <v>286</v>
      </c>
      <c r="Q126" s="21">
        <f t="shared" si="14"/>
        <v>3.977746870653686E-2</v>
      </c>
      <c r="R126" s="20">
        <f t="shared" si="15"/>
        <v>-286</v>
      </c>
    </row>
    <row r="127" spans="1:18" x14ac:dyDescent="0.25">
      <c r="A127" s="2" t="s">
        <v>216</v>
      </c>
      <c r="B127" s="22">
        <v>829</v>
      </c>
      <c r="C127" s="22">
        <v>560</v>
      </c>
      <c r="D127" s="2" t="s">
        <v>217</v>
      </c>
      <c r="E127" s="22">
        <v>15495</v>
      </c>
      <c r="F127" s="23">
        <f t="shared" si="12"/>
        <v>4478.3236994219651</v>
      </c>
      <c r="G127" s="2"/>
      <c r="H127" s="22">
        <v>16884</v>
      </c>
      <c r="I127" s="22">
        <f>F127</f>
        <v>4478.3236994219651</v>
      </c>
      <c r="J127" s="2"/>
      <c r="K127" t="s">
        <v>216</v>
      </c>
      <c r="L127" s="24">
        <v>829</v>
      </c>
      <c r="N127" s="24">
        <v>15495</v>
      </c>
      <c r="O127" s="25">
        <v>16884</v>
      </c>
      <c r="P127" s="24">
        <f t="shared" si="13"/>
        <v>0</v>
      </c>
      <c r="Q127" s="21" t="str">
        <f t="shared" si="14"/>
        <v/>
      </c>
      <c r="R127" s="20">
        <f t="shared" si="15"/>
        <v>0</v>
      </c>
    </row>
    <row r="128" spans="1:18" s="17" customFormat="1" x14ac:dyDescent="0.25">
      <c r="A128" s="17" t="s">
        <v>218</v>
      </c>
      <c r="B128" s="18">
        <v>866</v>
      </c>
      <c r="C128" s="18">
        <v>490</v>
      </c>
      <c r="D128" s="17" t="s">
        <v>219</v>
      </c>
      <c r="E128" s="18">
        <v>11694</v>
      </c>
      <c r="F128" s="19">
        <f t="shared" si="12"/>
        <v>3379.7687861271675</v>
      </c>
      <c r="H128" s="18">
        <v>13050</v>
      </c>
      <c r="I128" s="18">
        <f>F128</f>
        <v>3379.7687861271675</v>
      </c>
      <c r="K128" s="17" t="s">
        <v>218</v>
      </c>
      <c r="L128" s="20">
        <v>866</v>
      </c>
      <c r="N128" s="20">
        <v>11694</v>
      </c>
      <c r="O128" s="19">
        <v>13050</v>
      </c>
      <c r="P128" s="20">
        <f t="shared" si="13"/>
        <v>0</v>
      </c>
      <c r="Q128" s="21" t="str">
        <f t="shared" si="14"/>
        <v/>
      </c>
      <c r="R128" s="20">
        <f t="shared" si="15"/>
        <v>0</v>
      </c>
    </row>
    <row r="129" spans="1:18" x14ac:dyDescent="0.25">
      <c r="A129" s="2" t="s">
        <v>220</v>
      </c>
      <c r="B129" s="22">
        <v>3070</v>
      </c>
      <c r="C129" s="22">
        <v>2302</v>
      </c>
      <c r="D129" s="2" t="s">
        <v>221</v>
      </c>
      <c r="E129" s="22">
        <v>33164</v>
      </c>
      <c r="F129" s="23">
        <f t="shared" si="12"/>
        <v>9584.9710982658962</v>
      </c>
      <c r="G129" s="2"/>
      <c r="H129" s="22">
        <v>70962</v>
      </c>
      <c r="I129" s="22">
        <f>SUM(F129:F131)</f>
        <v>18956.647398843932</v>
      </c>
      <c r="J129" s="2"/>
      <c r="K129" t="s">
        <v>222</v>
      </c>
      <c r="L129" s="24">
        <v>314</v>
      </c>
      <c r="N129" s="24">
        <v>33164</v>
      </c>
      <c r="O129" s="25">
        <v>70982</v>
      </c>
      <c r="P129" s="24">
        <f t="shared" si="13"/>
        <v>-20</v>
      </c>
      <c r="Q129" s="21">
        <f t="shared" si="14"/>
        <v>-2.8176157335662563E-4</v>
      </c>
      <c r="R129" s="20">
        <f t="shared" si="15"/>
        <v>0</v>
      </c>
    </row>
    <row r="130" spans="1:18" x14ac:dyDescent="0.25">
      <c r="B130" s="22"/>
      <c r="C130" s="22"/>
      <c r="D130" s="2" t="s">
        <v>223</v>
      </c>
      <c r="E130" s="22">
        <v>31426</v>
      </c>
      <c r="F130" s="23">
        <f t="shared" si="12"/>
        <v>9082.6589595375717</v>
      </c>
      <c r="G130" s="2"/>
      <c r="H130" s="22" t="s">
        <v>32</v>
      </c>
      <c r="I130" s="22"/>
      <c r="J130" s="2"/>
      <c r="K130" t="s">
        <v>224</v>
      </c>
      <c r="L130" s="24">
        <v>366</v>
      </c>
      <c r="N130" s="24">
        <v>31426</v>
      </c>
      <c r="O130" s="25" t="s">
        <v>32</v>
      </c>
      <c r="P130" s="24" t="str">
        <f t="shared" si="13"/>
        <v/>
      </c>
      <c r="Q130" s="21" t="str">
        <f t="shared" si="14"/>
        <v/>
      </c>
      <c r="R130" s="20">
        <f t="shared" si="15"/>
        <v>0</v>
      </c>
    </row>
    <row r="131" spans="1:18" x14ac:dyDescent="0.25">
      <c r="B131" s="22"/>
      <c r="C131" s="22"/>
      <c r="D131" s="2" t="s">
        <v>69</v>
      </c>
      <c r="E131" s="22">
        <v>1000</v>
      </c>
      <c r="F131" s="23">
        <f t="shared" si="12"/>
        <v>289.01734104046244</v>
      </c>
      <c r="G131" s="2"/>
      <c r="H131" s="22" t="s">
        <v>32</v>
      </c>
      <c r="I131" s="22"/>
      <c r="J131" s="2"/>
      <c r="K131" t="s">
        <v>225</v>
      </c>
      <c r="L131" s="24">
        <v>293</v>
      </c>
      <c r="N131" s="24">
        <v>1020</v>
      </c>
      <c r="O131" s="25" t="s">
        <v>32</v>
      </c>
      <c r="P131" s="24" t="str">
        <f t="shared" si="13"/>
        <v/>
      </c>
      <c r="Q131" s="21" t="str">
        <f t="shared" si="14"/>
        <v/>
      </c>
      <c r="R131" s="20">
        <f t="shared" si="15"/>
        <v>20</v>
      </c>
    </row>
    <row r="132" spans="1:18" x14ac:dyDescent="0.25">
      <c r="B132" s="22"/>
      <c r="C132" s="22"/>
      <c r="D132" s="2" t="s">
        <v>32</v>
      </c>
      <c r="E132" s="22" t="s">
        <v>32</v>
      </c>
      <c r="F132" s="23" t="str">
        <f t="shared" si="12"/>
        <v/>
      </c>
      <c r="G132" s="2"/>
      <c r="H132" s="22" t="s">
        <v>32</v>
      </c>
      <c r="I132" s="22"/>
      <c r="J132" s="2"/>
      <c r="K132" t="s">
        <v>226</v>
      </c>
      <c r="L132" s="24">
        <v>295</v>
      </c>
      <c r="N132" s="24"/>
      <c r="O132" s="25" t="s">
        <v>32</v>
      </c>
      <c r="P132" s="24" t="str">
        <f t="shared" si="13"/>
        <v/>
      </c>
      <c r="Q132" s="21" t="str">
        <f t="shared" si="14"/>
        <v/>
      </c>
      <c r="R132" s="20"/>
    </row>
    <row r="133" spans="1:18" x14ac:dyDescent="0.25">
      <c r="B133" s="22"/>
      <c r="C133" s="22"/>
      <c r="D133" s="2" t="s">
        <v>32</v>
      </c>
      <c r="E133" s="22" t="s">
        <v>32</v>
      </c>
      <c r="F133" s="23" t="str">
        <f t="shared" si="12"/>
        <v/>
      </c>
      <c r="G133" s="2"/>
      <c r="H133" s="22" t="s">
        <v>32</v>
      </c>
      <c r="I133" s="22"/>
      <c r="J133" s="2"/>
      <c r="K133" t="s">
        <v>227</v>
      </c>
      <c r="L133" s="24">
        <v>360</v>
      </c>
      <c r="N133" s="24"/>
      <c r="O133" s="25" t="s">
        <v>32</v>
      </c>
      <c r="P133" s="24" t="str">
        <f t="shared" si="13"/>
        <v/>
      </c>
      <c r="Q133" s="21" t="str">
        <f t="shared" si="14"/>
        <v/>
      </c>
      <c r="R133" s="20"/>
    </row>
    <row r="134" spans="1:18" x14ac:dyDescent="0.25">
      <c r="B134" s="22"/>
      <c r="C134" s="22"/>
      <c r="D134" s="2" t="s">
        <v>32</v>
      </c>
      <c r="E134" s="22" t="s">
        <v>32</v>
      </c>
      <c r="F134" s="23" t="str">
        <f t="shared" ref="F134:F197" si="16">IF($E134="", "",$E134*1000000/$E$350)</f>
        <v/>
      </c>
      <c r="G134" s="2"/>
      <c r="H134" s="22" t="s">
        <v>32</v>
      </c>
      <c r="I134" s="22"/>
      <c r="J134" s="2"/>
      <c r="K134" t="s">
        <v>228</v>
      </c>
      <c r="L134" s="24">
        <v>291</v>
      </c>
      <c r="N134" s="24"/>
      <c r="O134" s="25" t="s">
        <v>32</v>
      </c>
      <c r="P134" s="24" t="str">
        <f t="shared" ref="P134:P197" si="17">IFERROR(H134-O134,"")</f>
        <v/>
      </c>
      <c r="Q134" s="21" t="str">
        <f t="shared" ref="Q134:Q197" si="18">IFERROR(IF(P134&lt;&gt;0,P134/O134,""),"")</f>
        <v/>
      </c>
      <c r="R134" s="20"/>
    </row>
    <row r="135" spans="1:18" x14ac:dyDescent="0.25">
      <c r="B135" s="22"/>
      <c r="C135" s="22"/>
      <c r="D135" s="2" t="s">
        <v>32</v>
      </c>
      <c r="E135" s="22" t="s">
        <v>32</v>
      </c>
      <c r="F135" s="23" t="str">
        <f t="shared" si="16"/>
        <v/>
      </c>
      <c r="G135" s="2"/>
      <c r="H135" s="22" t="s">
        <v>32</v>
      </c>
      <c r="I135" s="22"/>
      <c r="J135" s="2"/>
      <c r="K135" t="s">
        <v>229</v>
      </c>
      <c r="L135" s="24">
        <v>305</v>
      </c>
      <c r="N135" s="24"/>
      <c r="O135" s="25" t="s">
        <v>32</v>
      </c>
      <c r="P135" s="24" t="str">
        <f t="shared" si="17"/>
        <v/>
      </c>
      <c r="Q135" s="21" t="str">
        <f t="shared" si="18"/>
        <v/>
      </c>
      <c r="R135" s="20"/>
    </row>
    <row r="136" spans="1:18" x14ac:dyDescent="0.25">
      <c r="B136" s="22"/>
      <c r="C136" s="22"/>
      <c r="D136" s="2" t="s">
        <v>32</v>
      </c>
      <c r="E136" s="22" t="s">
        <v>32</v>
      </c>
      <c r="F136" s="23" t="str">
        <f t="shared" si="16"/>
        <v/>
      </c>
      <c r="G136" s="2"/>
      <c r="H136" s="22" t="s">
        <v>32</v>
      </c>
      <c r="I136" s="22"/>
      <c r="J136" s="2"/>
      <c r="K136" t="s">
        <v>230</v>
      </c>
      <c r="L136" s="24">
        <v>250</v>
      </c>
      <c r="N136" s="24"/>
      <c r="O136" s="25" t="s">
        <v>32</v>
      </c>
      <c r="P136" s="24" t="str">
        <f t="shared" si="17"/>
        <v/>
      </c>
      <c r="Q136" s="21" t="str">
        <f t="shared" si="18"/>
        <v/>
      </c>
      <c r="R136" s="20"/>
    </row>
    <row r="137" spans="1:18" x14ac:dyDescent="0.25">
      <c r="B137" s="22"/>
      <c r="C137" s="22"/>
      <c r="D137" s="2" t="s">
        <v>32</v>
      </c>
      <c r="E137" s="22" t="s">
        <v>32</v>
      </c>
      <c r="F137" s="23" t="str">
        <f t="shared" si="16"/>
        <v/>
      </c>
      <c r="G137" s="2"/>
      <c r="H137" s="22" t="s">
        <v>32</v>
      </c>
      <c r="I137" s="22"/>
      <c r="J137" s="2"/>
      <c r="K137" t="s">
        <v>231</v>
      </c>
      <c r="L137" s="24">
        <v>279</v>
      </c>
      <c r="N137" s="24"/>
      <c r="O137" s="25" t="s">
        <v>32</v>
      </c>
      <c r="P137" s="24" t="str">
        <f t="shared" si="17"/>
        <v/>
      </c>
      <c r="Q137" s="21" t="str">
        <f t="shared" si="18"/>
        <v/>
      </c>
      <c r="R137" s="20"/>
    </row>
    <row r="138" spans="1:18" x14ac:dyDescent="0.25">
      <c r="B138" s="22"/>
      <c r="C138" s="22"/>
      <c r="D138" s="2" t="s">
        <v>32</v>
      </c>
      <c r="E138" s="22" t="s">
        <v>32</v>
      </c>
      <c r="F138" s="23" t="str">
        <f t="shared" si="16"/>
        <v/>
      </c>
      <c r="G138" s="2"/>
      <c r="H138" s="22" t="s">
        <v>32</v>
      </c>
      <c r="I138" s="22"/>
      <c r="J138" s="2"/>
      <c r="K138" t="s">
        <v>232</v>
      </c>
      <c r="L138" s="24">
        <v>316</v>
      </c>
      <c r="N138" s="24"/>
      <c r="O138" s="25" t="s">
        <v>32</v>
      </c>
      <c r="P138" s="24" t="str">
        <f t="shared" si="17"/>
        <v/>
      </c>
      <c r="Q138" s="21" t="str">
        <f t="shared" si="18"/>
        <v/>
      </c>
      <c r="R138" s="20"/>
    </row>
    <row r="139" spans="1:18" s="17" customFormat="1" x14ac:dyDescent="0.25">
      <c r="A139" s="17" t="s">
        <v>233</v>
      </c>
      <c r="B139" s="18">
        <v>1769</v>
      </c>
      <c r="C139" s="18">
        <v>580</v>
      </c>
      <c r="D139" s="17" t="s">
        <v>234</v>
      </c>
      <c r="E139" s="18">
        <v>15642</v>
      </c>
      <c r="F139" s="19">
        <f t="shared" si="16"/>
        <v>4520.8092485549132</v>
      </c>
      <c r="H139" s="18">
        <v>17991</v>
      </c>
      <c r="I139" s="18">
        <f t="shared" ref="I139:I144" si="19">F139</f>
        <v>4520.8092485549132</v>
      </c>
      <c r="K139" s="17" t="s">
        <v>233</v>
      </c>
      <c r="L139" s="20">
        <v>1769</v>
      </c>
      <c r="N139" s="20">
        <v>15642</v>
      </c>
      <c r="O139" s="19">
        <v>17991</v>
      </c>
      <c r="P139" s="20">
        <f t="shared" si="17"/>
        <v>0</v>
      </c>
      <c r="Q139" s="21" t="str">
        <f t="shared" si="18"/>
        <v/>
      </c>
      <c r="R139" s="20">
        <f t="shared" ref="R139:R197" si="20">N139-E139</f>
        <v>0</v>
      </c>
    </row>
    <row r="140" spans="1:18" x14ac:dyDescent="0.25">
      <c r="A140" s="2" t="s">
        <v>235</v>
      </c>
      <c r="B140" s="22">
        <v>1054</v>
      </c>
      <c r="C140" s="22">
        <v>556</v>
      </c>
      <c r="D140" s="2" t="s">
        <v>236</v>
      </c>
      <c r="E140" s="22">
        <v>15288</v>
      </c>
      <c r="F140" s="23">
        <f t="shared" si="16"/>
        <v>4418.4971098265896</v>
      </c>
      <c r="G140" s="2"/>
      <c r="H140" s="22">
        <v>16898</v>
      </c>
      <c r="I140" s="22">
        <f t="shared" si="19"/>
        <v>4418.4971098265896</v>
      </c>
      <c r="J140" s="2"/>
      <c r="K140" t="s">
        <v>235</v>
      </c>
      <c r="L140" s="24">
        <v>1054</v>
      </c>
      <c r="N140" s="24">
        <v>15288</v>
      </c>
      <c r="O140" s="25">
        <v>16898</v>
      </c>
      <c r="P140" s="24">
        <f t="shared" si="17"/>
        <v>0</v>
      </c>
      <c r="Q140" s="21" t="str">
        <f t="shared" si="18"/>
        <v/>
      </c>
      <c r="R140" s="20">
        <f t="shared" si="20"/>
        <v>0</v>
      </c>
    </row>
    <row r="141" spans="1:18" s="17" customFormat="1" x14ac:dyDescent="0.25">
      <c r="A141" s="17" t="s">
        <v>237</v>
      </c>
      <c r="B141" s="18">
        <v>946</v>
      </c>
      <c r="C141" s="18">
        <v>427</v>
      </c>
      <c r="D141" s="17" t="s">
        <v>238</v>
      </c>
      <c r="E141" s="18">
        <v>10803</v>
      </c>
      <c r="F141" s="19">
        <f t="shared" si="16"/>
        <v>3122.2543352601156</v>
      </c>
      <c r="H141" s="18">
        <v>12176</v>
      </c>
      <c r="I141" s="18">
        <f t="shared" si="19"/>
        <v>3122.2543352601156</v>
      </c>
      <c r="K141" s="17" t="s">
        <v>237</v>
      </c>
      <c r="L141" s="20">
        <v>946</v>
      </c>
      <c r="N141" s="20">
        <v>10803</v>
      </c>
      <c r="O141" s="19">
        <v>12176</v>
      </c>
      <c r="P141" s="20">
        <f t="shared" si="17"/>
        <v>0</v>
      </c>
      <c r="Q141" s="21" t="str">
        <f t="shared" si="18"/>
        <v/>
      </c>
      <c r="R141" s="20">
        <f t="shared" si="20"/>
        <v>0</v>
      </c>
    </row>
    <row r="142" spans="1:18" x14ac:dyDescent="0.25">
      <c r="A142" s="2" t="s">
        <v>239</v>
      </c>
      <c r="B142" s="22">
        <v>14</v>
      </c>
      <c r="C142" s="22">
        <v>7</v>
      </c>
      <c r="D142" s="2" t="s">
        <v>87</v>
      </c>
      <c r="E142" s="22">
        <v>135</v>
      </c>
      <c r="F142" s="23">
        <f t="shared" si="16"/>
        <v>39.017341040462426</v>
      </c>
      <c r="G142" s="2"/>
      <c r="H142" s="22">
        <v>156</v>
      </c>
      <c r="I142" s="22">
        <f t="shared" si="19"/>
        <v>39.017341040462426</v>
      </c>
      <c r="J142" s="2"/>
      <c r="K142" t="s">
        <v>239</v>
      </c>
      <c r="L142" s="24">
        <v>14</v>
      </c>
      <c r="N142" s="24">
        <v>116</v>
      </c>
      <c r="O142" s="25">
        <v>137</v>
      </c>
      <c r="P142" s="24">
        <f t="shared" si="17"/>
        <v>19</v>
      </c>
      <c r="Q142" s="21">
        <f t="shared" si="18"/>
        <v>0.13868613138686131</v>
      </c>
      <c r="R142" s="20">
        <f t="shared" si="20"/>
        <v>-19</v>
      </c>
    </row>
    <row r="143" spans="1:18" s="17" customFormat="1" x14ac:dyDescent="0.25">
      <c r="A143" s="17" t="s">
        <v>240</v>
      </c>
      <c r="B143" s="18">
        <v>693</v>
      </c>
      <c r="C143" s="18">
        <v>716</v>
      </c>
      <c r="D143" s="17" t="s">
        <v>241</v>
      </c>
      <c r="E143" s="18">
        <v>16981</v>
      </c>
      <c r="F143" s="19">
        <f t="shared" si="16"/>
        <v>4907.8034682080925</v>
      </c>
      <c r="H143" s="18">
        <v>18390</v>
      </c>
      <c r="I143" s="18">
        <f t="shared" si="19"/>
        <v>4907.8034682080925</v>
      </c>
      <c r="K143" s="17" t="s">
        <v>240</v>
      </c>
      <c r="L143" s="20">
        <v>693</v>
      </c>
      <c r="N143" s="20">
        <v>16981</v>
      </c>
      <c r="O143" s="19">
        <v>18390</v>
      </c>
      <c r="P143" s="20">
        <f t="shared" si="17"/>
        <v>0</v>
      </c>
      <c r="Q143" s="21" t="str">
        <f t="shared" si="18"/>
        <v/>
      </c>
      <c r="R143" s="20">
        <f t="shared" si="20"/>
        <v>0</v>
      </c>
    </row>
    <row r="144" spans="1:18" x14ac:dyDescent="0.25">
      <c r="A144" s="2" t="s">
        <v>242</v>
      </c>
      <c r="B144" s="22">
        <v>391</v>
      </c>
      <c r="C144" s="22">
        <v>483</v>
      </c>
      <c r="D144" s="2" t="s">
        <v>243</v>
      </c>
      <c r="E144" s="22">
        <v>13180</v>
      </c>
      <c r="F144" s="23">
        <f t="shared" si="16"/>
        <v>3809.2485549132948</v>
      </c>
      <c r="G144" s="2"/>
      <c r="H144" s="22">
        <v>14054</v>
      </c>
      <c r="I144" s="22">
        <f t="shared" si="19"/>
        <v>3809.2485549132948</v>
      </c>
      <c r="J144" s="2"/>
      <c r="K144" t="s">
        <v>242</v>
      </c>
      <c r="L144" s="24">
        <v>391</v>
      </c>
      <c r="N144" s="24">
        <v>13405</v>
      </c>
      <c r="O144" s="25">
        <v>14279</v>
      </c>
      <c r="P144" s="24">
        <f t="shared" si="17"/>
        <v>-225</v>
      </c>
      <c r="Q144" s="21">
        <f t="shared" si="18"/>
        <v>-1.575740598081098E-2</v>
      </c>
      <c r="R144" s="20">
        <f t="shared" si="20"/>
        <v>225</v>
      </c>
    </row>
    <row r="145" spans="1:18" s="17" customFormat="1" x14ac:dyDescent="0.25">
      <c r="A145" s="17" t="s">
        <v>244</v>
      </c>
      <c r="B145" s="18">
        <v>7208</v>
      </c>
      <c r="C145" s="18">
        <v>3432</v>
      </c>
      <c r="D145" s="17" t="s">
        <v>245</v>
      </c>
      <c r="E145" s="18">
        <v>26394</v>
      </c>
      <c r="F145" s="19">
        <f t="shared" si="16"/>
        <v>7628.3236994219651</v>
      </c>
      <c r="H145" s="18">
        <v>101404</v>
      </c>
      <c r="I145" s="18">
        <f>SUM(F145:F151)</f>
        <v>26232.369942196532</v>
      </c>
      <c r="K145" s="17" t="s">
        <v>246</v>
      </c>
      <c r="L145" s="20">
        <v>389</v>
      </c>
      <c r="N145" s="20">
        <v>26394</v>
      </c>
      <c r="O145" s="19">
        <v>101404</v>
      </c>
      <c r="P145" s="20">
        <f t="shared" si="17"/>
        <v>0</v>
      </c>
      <c r="Q145" s="21" t="str">
        <f t="shared" si="18"/>
        <v/>
      </c>
      <c r="R145" s="20">
        <f t="shared" si="20"/>
        <v>0</v>
      </c>
    </row>
    <row r="146" spans="1:18" s="17" customFormat="1" x14ac:dyDescent="0.25">
      <c r="B146" s="18"/>
      <c r="C146" s="18"/>
      <c r="D146" s="17" t="s">
        <v>247</v>
      </c>
      <c r="E146" s="18">
        <v>9699</v>
      </c>
      <c r="F146" s="19">
        <f t="shared" si="16"/>
        <v>2803.1791907514453</v>
      </c>
      <c r="H146" s="18" t="s">
        <v>32</v>
      </c>
      <c r="I146" s="18"/>
      <c r="K146" s="17" t="s">
        <v>248</v>
      </c>
      <c r="L146" s="20">
        <v>541</v>
      </c>
      <c r="N146" s="20">
        <v>9699</v>
      </c>
      <c r="O146" s="19" t="s">
        <v>32</v>
      </c>
      <c r="P146" s="20" t="str">
        <f t="shared" si="17"/>
        <v/>
      </c>
      <c r="Q146" s="21" t="str">
        <f t="shared" si="18"/>
        <v/>
      </c>
      <c r="R146" s="20">
        <f t="shared" si="20"/>
        <v>0</v>
      </c>
    </row>
    <row r="147" spans="1:18" s="17" customFormat="1" x14ac:dyDescent="0.25">
      <c r="B147" s="18"/>
      <c r="C147" s="18"/>
      <c r="D147" s="17" t="s">
        <v>249</v>
      </c>
      <c r="E147" s="18">
        <v>6556</v>
      </c>
      <c r="F147" s="19">
        <f t="shared" si="16"/>
        <v>1894.7976878612717</v>
      </c>
      <c r="H147" s="18" t="s">
        <v>32</v>
      </c>
      <c r="I147" s="18"/>
      <c r="K147" s="17" t="s">
        <v>250</v>
      </c>
      <c r="L147" s="20">
        <v>259</v>
      </c>
      <c r="N147" s="20">
        <v>6556</v>
      </c>
      <c r="O147" s="19" t="s">
        <v>32</v>
      </c>
      <c r="P147" s="20" t="str">
        <f t="shared" si="17"/>
        <v/>
      </c>
      <c r="Q147" s="21" t="str">
        <f t="shared" si="18"/>
        <v/>
      </c>
      <c r="R147" s="20">
        <f t="shared" si="20"/>
        <v>0</v>
      </c>
    </row>
    <row r="148" spans="1:18" s="17" customFormat="1" x14ac:dyDescent="0.25">
      <c r="B148" s="18"/>
      <c r="C148" s="18"/>
      <c r="D148" s="17" t="s">
        <v>251</v>
      </c>
      <c r="E148" s="18">
        <v>13283</v>
      </c>
      <c r="F148" s="19">
        <f t="shared" si="16"/>
        <v>3839.0173410404623</v>
      </c>
      <c r="H148" s="18" t="s">
        <v>32</v>
      </c>
      <c r="I148" s="18"/>
      <c r="K148" s="17" t="s">
        <v>252</v>
      </c>
      <c r="L148" s="20">
        <v>599</v>
      </c>
      <c r="N148" s="20">
        <v>13283</v>
      </c>
      <c r="O148" s="19" t="s">
        <v>32</v>
      </c>
      <c r="P148" s="20" t="str">
        <f t="shared" si="17"/>
        <v/>
      </c>
      <c r="Q148" s="21" t="str">
        <f t="shared" si="18"/>
        <v/>
      </c>
      <c r="R148" s="20">
        <f t="shared" si="20"/>
        <v>0</v>
      </c>
    </row>
    <row r="149" spans="1:18" s="17" customFormat="1" x14ac:dyDescent="0.25">
      <c r="B149" s="18"/>
      <c r="C149" s="18"/>
      <c r="D149" s="17" t="s">
        <v>253</v>
      </c>
      <c r="E149" s="18">
        <v>14947</v>
      </c>
      <c r="F149" s="19">
        <f t="shared" si="16"/>
        <v>4319.9421965317915</v>
      </c>
      <c r="H149" s="18" t="s">
        <v>32</v>
      </c>
      <c r="I149" s="18"/>
      <c r="K149" s="17" t="s">
        <v>254</v>
      </c>
      <c r="L149" s="20">
        <v>431</v>
      </c>
      <c r="N149" s="20">
        <v>14947</v>
      </c>
      <c r="O149" s="19" t="s">
        <v>32</v>
      </c>
      <c r="P149" s="20" t="str">
        <f t="shared" si="17"/>
        <v/>
      </c>
      <c r="Q149" s="21" t="str">
        <f t="shared" si="18"/>
        <v/>
      </c>
      <c r="R149" s="20">
        <f t="shared" si="20"/>
        <v>0</v>
      </c>
    </row>
    <row r="150" spans="1:18" s="17" customFormat="1" x14ac:dyDescent="0.25">
      <c r="B150" s="18"/>
      <c r="C150" s="18"/>
      <c r="D150" s="17" t="s">
        <v>255</v>
      </c>
      <c r="E150" s="18">
        <v>12564</v>
      </c>
      <c r="F150" s="19">
        <f t="shared" si="16"/>
        <v>3631.2138728323698</v>
      </c>
      <c r="H150" s="18" t="s">
        <v>32</v>
      </c>
      <c r="I150" s="18"/>
      <c r="K150" s="17" t="s">
        <v>256</v>
      </c>
      <c r="L150" s="20">
        <v>564</v>
      </c>
      <c r="N150" s="20">
        <v>12564</v>
      </c>
      <c r="O150" s="19" t="s">
        <v>32</v>
      </c>
      <c r="P150" s="20" t="str">
        <f t="shared" si="17"/>
        <v/>
      </c>
      <c r="Q150" s="21" t="str">
        <f t="shared" si="18"/>
        <v/>
      </c>
      <c r="R150" s="20">
        <f t="shared" si="20"/>
        <v>0</v>
      </c>
    </row>
    <row r="151" spans="1:18" s="17" customFormat="1" x14ac:dyDescent="0.25">
      <c r="B151" s="18"/>
      <c r="C151" s="18"/>
      <c r="D151" s="17" t="s">
        <v>257</v>
      </c>
      <c r="E151" s="18">
        <v>7321</v>
      </c>
      <c r="F151" s="19">
        <f t="shared" si="16"/>
        <v>2115.8959537572255</v>
      </c>
      <c r="H151" s="18" t="s">
        <v>32</v>
      </c>
      <c r="I151" s="18"/>
      <c r="K151" s="17" t="s">
        <v>258</v>
      </c>
      <c r="L151" s="20">
        <v>477</v>
      </c>
      <c r="N151" s="20">
        <v>7321</v>
      </c>
      <c r="O151" s="19" t="s">
        <v>32</v>
      </c>
      <c r="P151" s="20" t="str">
        <f t="shared" si="17"/>
        <v/>
      </c>
      <c r="Q151" s="21" t="str">
        <f t="shared" si="18"/>
        <v/>
      </c>
      <c r="R151" s="20">
        <f t="shared" si="20"/>
        <v>0</v>
      </c>
    </row>
    <row r="152" spans="1:18" s="17" customFormat="1" x14ac:dyDescent="0.25">
      <c r="B152" s="18"/>
      <c r="C152" s="18"/>
      <c r="D152" s="17" t="s">
        <v>32</v>
      </c>
      <c r="E152" s="18" t="s">
        <v>32</v>
      </c>
      <c r="F152" s="19" t="str">
        <f t="shared" si="16"/>
        <v/>
      </c>
      <c r="H152" s="18" t="s">
        <v>32</v>
      </c>
      <c r="I152" s="18"/>
      <c r="K152" s="17" t="s">
        <v>259</v>
      </c>
      <c r="L152" s="20">
        <v>622</v>
      </c>
      <c r="N152" s="20"/>
      <c r="O152" s="19" t="s">
        <v>32</v>
      </c>
      <c r="P152" s="20" t="str">
        <f t="shared" si="17"/>
        <v/>
      </c>
      <c r="Q152" s="21" t="str">
        <f t="shared" si="18"/>
        <v/>
      </c>
      <c r="R152" s="20"/>
    </row>
    <row r="153" spans="1:18" s="17" customFormat="1" x14ac:dyDescent="0.25">
      <c r="B153" s="18"/>
      <c r="C153" s="18"/>
      <c r="D153" s="17" t="s">
        <v>32</v>
      </c>
      <c r="E153" s="18" t="s">
        <v>32</v>
      </c>
      <c r="F153" s="19" t="str">
        <f t="shared" si="16"/>
        <v/>
      </c>
      <c r="H153" s="18" t="s">
        <v>32</v>
      </c>
      <c r="I153" s="18"/>
      <c r="K153" s="17" t="s">
        <v>260</v>
      </c>
      <c r="L153" s="20">
        <v>1040</v>
      </c>
      <c r="N153" s="20"/>
      <c r="O153" s="19" t="s">
        <v>32</v>
      </c>
      <c r="P153" s="20" t="str">
        <f t="shared" si="17"/>
        <v/>
      </c>
      <c r="Q153" s="21" t="str">
        <f t="shared" si="18"/>
        <v/>
      </c>
      <c r="R153" s="20"/>
    </row>
    <row r="154" spans="1:18" s="17" customFormat="1" x14ac:dyDescent="0.25">
      <c r="B154" s="18"/>
      <c r="C154" s="18"/>
      <c r="D154" s="17" t="s">
        <v>32</v>
      </c>
      <c r="E154" s="18" t="s">
        <v>32</v>
      </c>
      <c r="F154" s="19" t="str">
        <f t="shared" si="16"/>
        <v/>
      </c>
      <c r="H154" s="18" t="s">
        <v>32</v>
      </c>
      <c r="I154" s="18"/>
      <c r="K154" s="17" t="s">
        <v>261</v>
      </c>
      <c r="L154" s="20">
        <v>1277</v>
      </c>
      <c r="N154" s="20"/>
      <c r="O154" s="19" t="s">
        <v>32</v>
      </c>
      <c r="P154" s="20" t="str">
        <f t="shared" si="17"/>
        <v/>
      </c>
      <c r="Q154" s="21" t="str">
        <f t="shared" si="18"/>
        <v/>
      </c>
      <c r="R154" s="20"/>
    </row>
    <row r="155" spans="1:18" s="17" customFormat="1" x14ac:dyDescent="0.25">
      <c r="B155" s="18"/>
      <c r="C155" s="18"/>
      <c r="D155" s="17" t="s">
        <v>32</v>
      </c>
      <c r="E155" s="18" t="s">
        <v>32</v>
      </c>
      <c r="F155" s="19" t="str">
        <f t="shared" si="16"/>
        <v/>
      </c>
      <c r="H155" s="18" t="s">
        <v>32</v>
      </c>
      <c r="I155" s="18"/>
      <c r="K155" s="17" t="s">
        <v>262</v>
      </c>
      <c r="L155" s="20">
        <v>490</v>
      </c>
      <c r="N155" s="20"/>
      <c r="O155" s="19" t="s">
        <v>32</v>
      </c>
      <c r="P155" s="20" t="str">
        <f t="shared" si="17"/>
        <v/>
      </c>
      <c r="Q155" s="21" t="str">
        <f t="shared" si="18"/>
        <v/>
      </c>
      <c r="R155" s="20"/>
    </row>
    <row r="156" spans="1:18" s="17" customFormat="1" x14ac:dyDescent="0.25">
      <c r="B156" s="18"/>
      <c r="C156" s="18"/>
      <c r="D156" s="17" t="s">
        <v>32</v>
      </c>
      <c r="E156" s="18" t="s">
        <v>32</v>
      </c>
      <c r="F156" s="19" t="str">
        <f t="shared" si="16"/>
        <v/>
      </c>
      <c r="H156" s="18" t="s">
        <v>32</v>
      </c>
      <c r="I156" s="18"/>
      <c r="K156" s="17" t="s">
        <v>263</v>
      </c>
      <c r="L156" s="20">
        <v>519</v>
      </c>
      <c r="N156" s="20"/>
      <c r="O156" s="19" t="s">
        <v>32</v>
      </c>
      <c r="P156" s="20" t="str">
        <f t="shared" si="17"/>
        <v/>
      </c>
      <c r="Q156" s="21" t="str">
        <f t="shared" si="18"/>
        <v/>
      </c>
      <c r="R156" s="20"/>
    </row>
    <row r="157" spans="1:18" x14ac:dyDescent="0.25">
      <c r="A157" s="2" t="s">
        <v>264</v>
      </c>
      <c r="B157" s="22">
        <v>1076</v>
      </c>
      <c r="C157" s="22">
        <v>809</v>
      </c>
      <c r="D157" s="2" t="s">
        <v>265</v>
      </c>
      <c r="E157" s="22">
        <v>19824</v>
      </c>
      <c r="F157" s="26">
        <f t="shared" si="16"/>
        <v>5729.4797687861274</v>
      </c>
      <c r="G157" s="2"/>
      <c r="H157" s="22">
        <v>21709</v>
      </c>
      <c r="I157" s="22">
        <f>F157</f>
        <v>5729.4797687861274</v>
      </c>
      <c r="J157" s="2"/>
      <c r="K157" t="s">
        <v>264</v>
      </c>
      <c r="L157" s="24">
        <v>1076</v>
      </c>
      <c r="N157" s="24">
        <v>19824</v>
      </c>
      <c r="O157" s="25">
        <v>21709</v>
      </c>
      <c r="P157" s="24">
        <f t="shared" si="17"/>
        <v>0</v>
      </c>
      <c r="Q157" s="21" t="str">
        <f t="shared" si="18"/>
        <v/>
      </c>
      <c r="R157" s="20">
        <f t="shared" si="20"/>
        <v>0</v>
      </c>
    </row>
    <row r="158" spans="1:18" s="17" customFormat="1" x14ac:dyDescent="0.25">
      <c r="A158" s="17" t="s">
        <v>266</v>
      </c>
      <c r="B158" s="18">
        <v>540</v>
      </c>
      <c r="C158" s="18">
        <v>319</v>
      </c>
      <c r="D158" s="17" t="s">
        <v>267</v>
      </c>
      <c r="E158" s="18">
        <v>9882</v>
      </c>
      <c r="F158" s="27">
        <f t="shared" si="16"/>
        <v>2856.0693641618495</v>
      </c>
      <c r="H158" s="18">
        <v>10741</v>
      </c>
      <c r="I158" s="18">
        <f>F158</f>
        <v>2856.0693641618495</v>
      </c>
      <c r="K158" s="17" t="s">
        <v>266</v>
      </c>
      <c r="L158" s="20">
        <v>540</v>
      </c>
      <c r="N158" s="20">
        <v>9882</v>
      </c>
      <c r="O158" s="19">
        <v>10741</v>
      </c>
      <c r="P158" s="20">
        <f t="shared" si="17"/>
        <v>0</v>
      </c>
      <c r="Q158" s="21" t="str">
        <f t="shared" si="18"/>
        <v/>
      </c>
      <c r="R158" s="20">
        <f t="shared" si="20"/>
        <v>0</v>
      </c>
    </row>
    <row r="159" spans="1:18" x14ac:dyDescent="0.25">
      <c r="A159" s="2" t="s">
        <v>268</v>
      </c>
      <c r="B159" s="22">
        <v>1362</v>
      </c>
      <c r="C159" s="22">
        <v>1036</v>
      </c>
      <c r="D159" s="2" t="s">
        <v>269</v>
      </c>
      <c r="E159" s="22">
        <v>11858</v>
      </c>
      <c r="F159" s="23">
        <f t="shared" si="16"/>
        <v>3427.1676300578033</v>
      </c>
      <c r="G159" s="2"/>
      <c r="H159" s="22">
        <v>28953</v>
      </c>
      <c r="I159" s="22">
        <f>SUM(F159:F160)</f>
        <v>7674.8554913294793</v>
      </c>
      <c r="J159" s="2"/>
      <c r="K159" t="s">
        <v>268</v>
      </c>
      <c r="L159" s="24">
        <v>1362</v>
      </c>
      <c r="N159" s="24">
        <v>11858</v>
      </c>
      <c r="O159" s="25">
        <v>28953</v>
      </c>
      <c r="P159" s="24">
        <f t="shared" si="17"/>
        <v>0</v>
      </c>
      <c r="Q159" s="21" t="str">
        <f t="shared" si="18"/>
        <v/>
      </c>
      <c r="R159" s="20">
        <f t="shared" si="20"/>
        <v>0</v>
      </c>
    </row>
    <row r="160" spans="1:18" x14ac:dyDescent="0.25">
      <c r="B160" s="22"/>
      <c r="C160" s="22"/>
      <c r="D160" s="2" t="s">
        <v>270</v>
      </c>
      <c r="E160" s="22">
        <v>14697</v>
      </c>
      <c r="F160" s="23">
        <f t="shared" si="16"/>
        <v>4247.6878612716764</v>
      </c>
      <c r="G160" s="2"/>
      <c r="H160" s="22" t="s">
        <v>32</v>
      </c>
      <c r="I160" s="22"/>
      <c r="J160" s="2"/>
      <c r="L160" s="24"/>
      <c r="N160" s="24">
        <v>14697</v>
      </c>
      <c r="O160" s="25" t="s">
        <v>32</v>
      </c>
      <c r="P160" s="24" t="str">
        <f t="shared" si="17"/>
        <v/>
      </c>
      <c r="Q160" s="21" t="str">
        <f t="shared" si="18"/>
        <v/>
      </c>
      <c r="R160" s="20">
        <f t="shared" si="20"/>
        <v>0</v>
      </c>
    </row>
    <row r="161" spans="1:18" s="17" customFormat="1" x14ac:dyDescent="0.25">
      <c r="A161" s="17" t="s">
        <v>271</v>
      </c>
      <c r="B161" s="18">
        <v>1206</v>
      </c>
      <c r="C161" s="18">
        <v>544</v>
      </c>
      <c r="D161" s="17" t="s">
        <v>272</v>
      </c>
      <c r="E161" s="18">
        <v>13420</v>
      </c>
      <c r="F161" s="19">
        <f t="shared" si="16"/>
        <v>3878.6127167630057</v>
      </c>
      <c r="H161" s="18">
        <v>15170</v>
      </c>
      <c r="I161" s="18">
        <f>F161</f>
        <v>3878.6127167630057</v>
      </c>
      <c r="K161" s="17" t="s">
        <v>271</v>
      </c>
      <c r="L161" s="20">
        <v>1206</v>
      </c>
      <c r="N161" s="20">
        <v>13420</v>
      </c>
      <c r="O161" s="19">
        <v>15170</v>
      </c>
      <c r="P161" s="20">
        <f t="shared" si="17"/>
        <v>0</v>
      </c>
      <c r="Q161" s="21" t="str">
        <f t="shared" si="18"/>
        <v/>
      </c>
      <c r="R161" s="20">
        <f t="shared" si="20"/>
        <v>0</v>
      </c>
    </row>
    <row r="162" spans="1:18" x14ac:dyDescent="0.25">
      <c r="A162" s="2" t="s">
        <v>273</v>
      </c>
      <c r="B162" s="22">
        <v>615</v>
      </c>
      <c r="C162" s="22">
        <v>840</v>
      </c>
      <c r="D162" s="2" t="s">
        <v>274</v>
      </c>
      <c r="E162" s="22">
        <v>22007</v>
      </c>
      <c r="F162" s="23">
        <f t="shared" si="16"/>
        <v>6360.4046242774566</v>
      </c>
      <c r="G162" s="2"/>
      <c r="H162" s="22">
        <v>23462</v>
      </c>
      <c r="I162" s="22">
        <f>F162</f>
        <v>6360.4046242774566</v>
      </c>
      <c r="J162" s="2"/>
      <c r="K162" t="s">
        <v>273</v>
      </c>
      <c r="L162" s="24">
        <v>615</v>
      </c>
      <c r="N162" s="24">
        <v>22007</v>
      </c>
      <c r="O162" s="25">
        <v>23462</v>
      </c>
      <c r="P162" s="24">
        <f t="shared" si="17"/>
        <v>0</v>
      </c>
      <c r="Q162" s="21" t="str">
        <f t="shared" si="18"/>
        <v/>
      </c>
      <c r="R162" s="20">
        <f t="shared" si="20"/>
        <v>0</v>
      </c>
    </row>
    <row r="163" spans="1:18" s="17" customFormat="1" x14ac:dyDescent="0.25">
      <c r="A163" s="17" t="s">
        <v>275</v>
      </c>
      <c r="B163" s="18">
        <v>6365</v>
      </c>
      <c r="C163" s="18">
        <v>3073</v>
      </c>
      <c r="D163" s="17" t="s">
        <v>276</v>
      </c>
      <c r="E163" s="18">
        <v>7419</v>
      </c>
      <c r="F163" s="19">
        <f t="shared" si="16"/>
        <v>2144.2196531791906</v>
      </c>
      <c r="H163" s="18">
        <v>88930</v>
      </c>
      <c r="I163" s="18">
        <f>SUM(F163:F168)</f>
        <v>22974.566473988441</v>
      </c>
      <c r="K163" s="17" t="s">
        <v>277</v>
      </c>
      <c r="L163" s="20">
        <v>961</v>
      </c>
      <c r="N163" s="20">
        <v>7419</v>
      </c>
      <c r="O163" s="19">
        <v>88930</v>
      </c>
      <c r="P163" s="20">
        <f t="shared" si="17"/>
        <v>0</v>
      </c>
      <c r="Q163" s="21" t="str">
        <f t="shared" si="18"/>
        <v/>
      </c>
      <c r="R163" s="20">
        <f t="shared" si="20"/>
        <v>0</v>
      </c>
    </row>
    <row r="164" spans="1:18" s="17" customFormat="1" x14ac:dyDescent="0.25">
      <c r="B164" s="18"/>
      <c r="C164" s="18"/>
      <c r="D164" s="17" t="s">
        <v>278</v>
      </c>
      <c r="E164" s="18">
        <v>10462</v>
      </c>
      <c r="F164" s="19">
        <f t="shared" si="16"/>
        <v>3023.6994219653179</v>
      </c>
      <c r="H164" s="18" t="s">
        <v>32</v>
      </c>
      <c r="I164" s="18"/>
      <c r="K164" s="17" t="s">
        <v>279</v>
      </c>
      <c r="L164" s="20">
        <v>370</v>
      </c>
      <c r="N164" s="20">
        <v>10462</v>
      </c>
      <c r="O164" s="19" t="s">
        <v>32</v>
      </c>
      <c r="P164" s="20" t="str">
        <f t="shared" si="17"/>
        <v/>
      </c>
      <c r="Q164" s="21" t="str">
        <f t="shared" si="18"/>
        <v/>
      </c>
      <c r="R164" s="20">
        <f t="shared" si="20"/>
        <v>0</v>
      </c>
    </row>
    <row r="165" spans="1:18" s="17" customFormat="1" x14ac:dyDescent="0.25">
      <c r="B165" s="18"/>
      <c r="C165" s="18"/>
      <c r="D165" s="17" t="s">
        <v>280</v>
      </c>
      <c r="E165" s="18">
        <v>13223</v>
      </c>
      <c r="F165" s="19">
        <f t="shared" si="16"/>
        <v>3821.6763005780349</v>
      </c>
      <c r="H165" s="18" t="s">
        <v>32</v>
      </c>
      <c r="I165" s="18"/>
      <c r="K165" s="17" t="s">
        <v>281</v>
      </c>
      <c r="L165" s="20">
        <v>468</v>
      </c>
      <c r="N165" s="20">
        <v>13223</v>
      </c>
      <c r="O165" s="19" t="s">
        <v>32</v>
      </c>
      <c r="P165" s="20" t="str">
        <f t="shared" si="17"/>
        <v/>
      </c>
      <c r="Q165" s="21" t="str">
        <f t="shared" si="18"/>
        <v/>
      </c>
      <c r="R165" s="20">
        <f t="shared" si="20"/>
        <v>0</v>
      </c>
    </row>
    <row r="166" spans="1:18" s="17" customFormat="1" x14ac:dyDescent="0.25">
      <c r="B166" s="18"/>
      <c r="C166" s="18"/>
      <c r="D166" s="17" t="s">
        <v>282</v>
      </c>
      <c r="E166" s="18">
        <v>10961</v>
      </c>
      <c r="F166" s="19">
        <f t="shared" si="16"/>
        <v>3167.9190751445085</v>
      </c>
      <c r="H166" s="18" t="s">
        <v>32</v>
      </c>
      <c r="I166" s="18"/>
      <c r="K166" s="17" t="s">
        <v>283</v>
      </c>
      <c r="L166" s="20">
        <v>449</v>
      </c>
      <c r="N166" s="20">
        <v>10961</v>
      </c>
      <c r="O166" s="19" t="s">
        <v>32</v>
      </c>
      <c r="P166" s="20" t="str">
        <f t="shared" si="17"/>
        <v/>
      </c>
      <c r="Q166" s="21" t="str">
        <f t="shared" si="18"/>
        <v/>
      </c>
      <c r="R166" s="20">
        <f t="shared" si="20"/>
        <v>0</v>
      </c>
    </row>
    <row r="167" spans="1:18" s="17" customFormat="1" x14ac:dyDescent="0.25">
      <c r="B167" s="18"/>
      <c r="C167" s="18"/>
      <c r="D167" s="17" t="s">
        <v>284</v>
      </c>
      <c r="E167" s="18">
        <v>26095</v>
      </c>
      <c r="F167" s="19">
        <f t="shared" si="16"/>
        <v>7541.907514450867</v>
      </c>
      <c r="H167" s="18" t="s">
        <v>32</v>
      </c>
      <c r="I167" s="18"/>
      <c r="K167" s="17" t="s">
        <v>285</v>
      </c>
      <c r="L167" s="20">
        <v>783</v>
      </c>
      <c r="N167" s="20">
        <v>26095</v>
      </c>
      <c r="O167" s="19" t="s">
        <v>32</v>
      </c>
      <c r="P167" s="20" t="str">
        <f t="shared" si="17"/>
        <v/>
      </c>
      <c r="Q167" s="21" t="str">
        <f t="shared" si="18"/>
        <v/>
      </c>
      <c r="R167" s="20">
        <f t="shared" si="20"/>
        <v>0</v>
      </c>
    </row>
    <row r="168" spans="1:18" s="17" customFormat="1" x14ac:dyDescent="0.25">
      <c r="B168" s="18"/>
      <c r="C168" s="18"/>
      <c r="D168" s="17" t="s">
        <v>286</v>
      </c>
      <c r="E168" s="18">
        <v>11332</v>
      </c>
      <c r="F168" s="19">
        <f t="shared" si="16"/>
        <v>3275.1445086705203</v>
      </c>
      <c r="H168" s="18" t="s">
        <v>32</v>
      </c>
      <c r="I168" s="18"/>
      <c r="K168" s="17" t="s">
        <v>287</v>
      </c>
      <c r="L168" s="20">
        <v>455</v>
      </c>
      <c r="N168" s="20">
        <v>11332</v>
      </c>
      <c r="O168" s="19" t="s">
        <v>32</v>
      </c>
      <c r="P168" s="20" t="str">
        <f t="shared" si="17"/>
        <v/>
      </c>
      <c r="Q168" s="21" t="str">
        <f t="shared" si="18"/>
        <v/>
      </c>
      <c r="R168" s="20">
        <f t="shared" si="20"/>
        <v>0</v>
      </c>
    </row>
    <row r="169" spans="1:18" s="17" customFormat="1" x14ac:dyDescent="0.25">
      <c r="B169" s="18"/>
      <c r="C169" s="18"/>
      <c r="D169" s="17" t="s">
        <v>32</v>
      </c>
      <c r="E169" s="18" t="s">
        <v>32</v>
      </c>
      <c r="F169" s="19" t="str">
        <f t="shared" si="16"/>
        <v/>
      </c>
      <c r="H169" s="18" t="s">
        <v>32</v>
      </c>
      <c r="I169" s="18"/>
      <c r="K169" s="17" t="s">
        <v>288</v>
      </c>
      <c r="L169" s="20">
        <v>625</v>
      </c>
      <c r="N169" s="20"/>
      <c r="O169" s="19" t="s">
        <v>32</v>
      </c>
      <c r="P169" s="20" t="str">
        <f t="shared" si="17"/>
        <v/>
      </c>
      <c r="Q169" s="21" t="str">
        <f t="shared" si="18"/>
        <v/>
      </c>
      <c r="R169" s="20"/>
    </row>
    <row r="170" spans="1:18" s="17" customFormat="1" x14ac:dyDescent="0.25">
      <c r="B170" s="18"/>
      <c r="C170" s="18"/>
      <c r="D170" s="17" t="s">
        <v>32</v>
      </c>
      <c r="E170" s="18" t="s">
        <v>32</v>
      </c>
      <c r="F170" s="19" t="str">
        <f t="shared" si="16"/>
        <v/>
      </c>
      <c r="H170" s="18" t="s">
        <v>32</v>
      </c>
      <c r="I170" s="18"/>
      <c r="K170" s="17" t="s">
        <v>289</v>
      </c>
      <c r="L170" s="20">
        <v>161</v>
      </c>
      <c r="N170" s="20"/>
      <c r="O170" s="19" t="s">
        <v>32</v>
      </c>
      <c r="P170" s="20" t="str">
        <f t="shared" si="17"/>
        <v/>
      </c>
      <c r="Q170" s="21" t="str">
        <f t="shared" si="18"/>
        <v/>
      </c>
      <c r="R170" s="20"/>
    </row>
    <row r="171" spans="1:18" s="17" customFormat="1" x14ac:dyDescent="0.25">
      <c r="B171" s="18"/>
      <c r="C171" s="18"/>
      <c r="D171" s="17" t="s">
        <v>32</v>
      </c>
      <c r="E171" s="18" t="s">
        <v>32</v>
      </c>
      <c r="F171" s="19" t="str">
        <f t="shared" si="16"/>
        <v/>
      </c>
      <c r="H171" s="18" t="s">
        <v>32</v>
      </c>
      <c r="I171" s="18"/>
      <c r="K171" s="17" t="s">
        <v>290</v>
      </c>
      <c r="L171" s="20">
        <v>424</v>
      </c>
      <c r="N171" s="20"/>
      <c r="O171" s="19" t="s">
        <v>32</v>
      </c>
      <c r="P171" s="20" t="str">
        <f t="shared" si="17"/>
        <v/>
      </c>
      <c r="Q171" s="21" t="str">
        <f t="shared" si="18"/>
        <v/>
      </c>
      <c r="R171" s="20"/>
    </row>
    <row r="172" spans="1:18" s="17" customFormat="1" x14ac:dyDescent="0.25">
      <c r="B172" s="18"/>
      <c r="C172" s="18"/>
      <c r="D172" s="17" t="s">
        <v>32</v>
      </c>
      <c r="E172" s="18" t="s">
        <v>32</v>
      </c>
      <c r="F172" s="19" t="str">
        <f t="shared" si="16"/>
        <v/>
      </c>
      <c r="H172" s="18" t="s">
        <v>32</v>
      </c>
      <c r="I172" s="18"/>
      <c r="K172" s="17" t="s">
        <v>291</v>
      </c>
      <c r="L172" s="20">
        <v>334</v>
      </c>
      <c r="N172" s="20"/>
      <c r="O172" s="19" t="s">
        <v>32</v>
      </c>
      <c r="P172" s="20" t="str">
        <f t="shared" si="17"/>
        <v/>
      </c>
      <c r="Q172" s="21" t="str">
        <f t="shared" si="18"/>
        <v/>
      </c>
      <c r="R172" s="20"/>
    </row>
    <row r="173" spans="1:18" s="17" customFormat="1" x14ac:dyDescent="0.25">
      <c r="B173" s="18"/>
      <c r="C173" s="18"/>
      <c r="D173" s="17" t="s">
        <v>32</v>
      </c>
      <c r="E173" s="18" t="s">
        <v>32</v>
      </c>
      <c r="F173" s="19" t="str">
        <f t="shared" si="16"/>
        <v/>
      </c>
      <c r="H173" s="18" t="s">
        <v>32</v>
      </c>
      <c r="I173" s="18"/>
      <c r="K173" s="17" t="s">
        <v>292</v>
      </c>
      <c r="L173" s="20">
        <v>543</v>
      </c>
      <c r="N173" s="20"/>
      <c r="O173" s="19" t="s">
        <v>32</v>
      </c>
      <c r="P173" s="20" t="str">
        <f t="shared" si="17"/>
        <v/>
      </c>
      <c r="Q173" s="21" t="str">
        <f t="shared" si="18"/>
        <v/>
      </c>
      <c r="R173" s="20"/>
    </row>
    <row r="174" spans="1:18" s="17" customFormat="1" x14ac:dyDescent="0.25">
      <c r="B174" s="18"/>
      <c r="C174" s="18"/>
      <c r="D174" s="17" t="s">
        <v>32</v>
      </c>
      <c r="E174" s="18" t="s">
        <v>32</v>
      </c>
      <c r="F174" s="19" t="str">
        <f t="shared" si="16"/>
        <v/>
      </c>
      <c r="H174" s="18" t="s">
        <v>32</v>
      </c>
      <c r="I174" s="18"/>
      <c r="K174" s="17" t="s">
        <v>293</v>
      </c>
      <c r="L174" s="20">
        <v>792</v>
      </c>
      <c r="N174" s="20"/>
      <c r="O174" s="19" t="s">
        <v>32</v>
      </c>
      <c r="P174" s="20" t="str">
        <f t="shared" si="17"/>
        <v/>
      </c>
      <c r="Q174" s="21" t="str">
        <f t="shared" si="18"/>
        <v/>
      </c>
      <c r="R174" s="20"/>
    </row>
    <row r="175" spans="1:18" x14ac:dyDescent="0.25">
      <c r="A175" s="2" t="s">
        <v>294</v>
      </c>
      <c r="B175" s="22">
        <v>2958</v>
      </c>
      <c r="C175" s="22">
        <v>1844</v>
      </c>
      <c r="D175" s="2" t="s">
        <v>295</v>
      </c>
      <c r="E175" s="22">
        <v>20105</v>
      </c>
      <c r="F175" s="23">
        <f t="shared" si="16"/>
        <v>5810.6936416184972</v>
      </c>
      <c r="G175" s="2"/>
      <c r="H175" s="22">
        <v>54923</v>
      </c>
      <c r="I175" s="22">
        <f>SUM(F175:F177)</f>
        <v>14485.838150289017</v>
      </c>
      <c r="J175" s="2"/>
      <c r="K175" t="s">
        <v>294</v>
      </c>
      <c r="L175" s="24">
        <v>2958</v>
      </c>
      <c r="N175" s="24">
        <v>20105</v>
      </c>
      <c r="O175" s="25">
        <v>54923</v>
      </c>
      <c r="P175" s="24">
        <f t="shared" si="17"/>
        <v>0</v>
      </c>
      <c r="Q175" s="21" t="str">
        <f t="shared" si="18"/>
        <v/>
      </c>
      <c r="R175" s="20">
        <f t="shared" si="20"/>
        <v>0</v>
      </c>
    </row>
    <row r="176" spans="1:18" x14ac:dyDescent="0.25">
      <c r="B176" s="22"/>
      <c r="C176" s="22"/>
      <c r="D176" s="2" t="s">
        <v>296</v>
      </c>
      <c r="E176" s="22">
        <v>17351</v>
      </c>
      <c r="F176" s="23">
        <f t="shared" si="16"/>
        <v>5014.7398843930632</v>
      </c>
      <c r="G176" s="2"/>
      <c r="H176" s="22" t="s">
        <v>32</v>
      </c>
      <c r="I176" s="22"/>
      <c r="J176" s="2"/>
      <c r="L176" s="24"/>
      <c r="N176" s="24">
        <v>17351</v>
      </c>
      <c r="O176" s="25" t="s">
        <v>32</v>
      </c>
      <c r="P176" s="24" t="str">
        <f t="shared" si="17"/>
        <v/>
      </c>
      <c r="Q176" s="21" t="str">
        <f t="shared" si="18"/>
        <v/>
      </c>
      <c r="R176" s="20">
        <f t="shared" si="20"/>
        <v>0</v>
      </c>
    </row>
    <row r="177" spans="1:18" x14ac:dyDescent="0.25">
      <c r="B177" s="22"/>
      <c r="C177" s="22"/>
      <c r="D177" s="2" t="s">
        <v>297</v>
      </c>
      <c r="E177" s="22">
        <v>12665</v>
      </c>
      <c r="F177" s="23">
        <f t="shared" si="16"/>
        <v>3660.4046242774566</v>
      </c>
      <c r="G177" s="2"/>
      <c r="H177" s="22" t="s">
        <v>32</v>
      </c>
      <c r="I177" s="22"/>
      <c r="J177" s="2"/>
      <c r="L177" s="24"/>
      <c r="N177" s="24">
        <v>12665</v>
      </c>
      <c r="O177" s="25" t="s">
        <v>32</v>
      </c>
      <c r="P177" s="24" t="str">
        <f t="shared" si="17"/>
        <v/>
      </c>
      <c r="Q177" s="21" t="str">
        <f t="shared" si="18"/>
        <v/>
      </c>
      <c r="R177" s="20">
        <f t="shared" si="20"/>
        <v>0</v>
      </c>
    </row>
    <row r="178" spans="1:18" s="17" customFormat="1" x14ac:dyDescent="0.25">
      <c r="A178" s="17" t="s">
        <v>298</v>
      </c>
      <c r="B178" s="18">
        <v>1001</v>
      </c>
      <c r="C178" s="18">
        <v>876</v>
      </c>
      <c r="D178" s="17" t="s">
        <v>299</v>
      </c>
      <c r="E178" s="18">
        <v>21384</v>
      </c>
      <c r="F178" s="19">
        <f t="shared" si="16"/>
        <v>6180.3468208092481</v>
      </c>
      <c r="H178" s="18">
        <v>23261</v>
      </c>
      <c r="I178" s="18">
        <f>F178</f>
        <v>6180.3468208092481</v>
      </c>
      <c r="K178" s="17" t="s">
        <v>298</v>
      </c>
      <c r="L178" s="20">
        <v>1001</v>
      </c>
      <c r="N178" s="20">
        <v>21384</v>
      </c>
      <c r="O178" s="19">
        <v>23261</v>
      </c>
      <c r="P178" s="20">
        <f t="shared" si="17"/>
        <v>0</v>
      </c>
      <c r="Q178" s="21" t="str">
        <f t="shared" si="18"/>
        <v/>
      </c>
      <c r="R178" s="20">
        <f t="shared" si="20"/>
        <v>0</v>
      </c>
    </row>
    <row r="179" spans="1:18" x14ac:dyDescent="0.25">
      <c r="A179" s="2" t="s">
        <v>300</v>
      </c>
      <c r="B179" s="22">
        <v>1739</v>
      </c>
      <c r="C179" s="22">
        <v>1344</v>
      </c>
      <c r="D179" s="2" t="s">
        <v>301</v>
      </c>
      <c r="E179" s="22">
        <v>20073</v>
      </c>
      <c r="F179" s="23">
        <f t="shared" si="16"/>
        <v>5801.4450867052019</v>
      </c>
      <c r="G179" s="2"/>
      <c r="H179" s="22">
        <v>38343</v>
      </c>
      <c r="I179" s="22">
        <f>SUM(F179:F180)</f>
        <v>10190.751445086706</v>
      </c>
      <c r="J179" s="2"/>
      <c r="K179" t="s">
        <v>302</v>
      </c>
      <c r="L179" s="24">
        <v>256</v>
      </c>
      <c r="N179" s="24">
        <v>20073</v>
      </c>
      <c r="O179" s="25">
        <v>38324</v>
      </c>
      <c r="P179" s="24">
        <f t="shared" si="17"/>
        <v>19</v>
      </c>
      <c r="Q179" s="21">
        <f t="shared" si="18"/>
        <v>4.9577288383258536E-4</v>
      </c>
      <c r="R179" s="20">
        <f t="shared" si="20"/>
        <v>0</v>
      </c>
    </row>
    <row r="180" spans="1:18" x14ac:dyDescent="0.25">
      <c r="B180" s="22"/>
      <c r="C180" s="22"/>
      <c r="D180" s="2" t="s">
        <v>303</v>
      </c>
      <c r="E180" s="22">
        <v>15187</v>
      </c>
      <c r="F180" s="23">
        <f t="shared" si="16"/>
        <v>4389.3063583815028</v>
      </c>
      <c r="G180" s="2"/>
      <c r="H180" s="22" t="s">
        <v>32</v>
      </c>
      <c r="I180" s="22"/>
      <c r="J180" s="2"/>
      <c r="K180" t="s">
        <v>304</v>
      </c>
      <c r="L180" s="24">
        <v>425</v>
      </c>
      <c r="N180" s="24">
        <v>15168</v>
      </c>
      <c r="O180" s="25" t="s">
        <v>32</v>
      </c>
      <c r="P180" s="24" t="str">
        <f t="shared" si="17"/>
        <v/>
      </c>
      <c r="Q180" s="21" t="str">
        <f t="shared" si="18"/>
        <v/>
      </c>
      <c r="R180" s="20">
        <f t="shared" si="20"/>
        <v>-19</v>
      </c>
    </row>
    <row r="181" spans="1:18" x14ac:dyDescent="0.25">
      <c r="B181" s="22"/>
      <c r="C181" s="22"/>
      <c r="D181" s="2" t="s">
        <v>32</v>
      </c>
      <c r="E181" s="22" t="s">
        <v>32</v>
      </c>
      <c r="F181" s="23" t="str">
        <f t="shared" si="16"/>
        <v/>
      </c>
      <c r="G181" s="2"/>
      <c r="H181" s="22" t="s">
        <v>32</v>
      </c>
      <c r="I181" s="22"/>
      <c r="J181" s="2"/>
      <c r="K181" t="s">
        <v>305</v>
      </c>
      <c r="L181" s="24">
        <v>199</v>
      </c>
      <c r="N181" s="24"/>
      <c r="O181" s="25" t="s">
        <v>32</v>
      </c>
      <c r="P181" s="24" t="str">
        <f t="shared" si="17"/>
        <v/>
      </c>
      <c r="Q181" s="21" t="str">
        <f t="shared" si="18"/>
        <v/>
      </c>
      <c r="R181" s="20"/>
    </row>
    <row r="182" spans="1:18" x14ac:dyDescent="0.25">
      <c r="B182" s="22"/>
      <c r="C182" s="22"/>
      <c r="D182" s="2" t="s">
        <v>32</v>
      </c>
      <c r="E182" s="22" t="s">
        <v>32</v>
      </c>
      <c r="F182" s="23" t="str">
        <f t="shared" si="16"/>
        <v/>
      </c>
      <c r="G182" s="2"/>
      <c r="H182" s="22" t="s">
        <v>32</v>
      </c>
      <c r="I182" s="22"/>
      <c r="J182" s="2"/>
      <c r="K182" t="s">
        <v>306</v>
      </c>
      <c r="L182" s="24">
        <v>250</v>
      </c>
      <c r="N182" s="24"/>
      <c r="O182" s="25" t="s">
        <v>32</v>
      </c>
      <c r="P182" s="24" t="str">
        <f t="shared" si="17"/>
        <v/>
      </c>
      <c r="Q182" s="21" t="str">
        <f t="shared" si="18"/>
        <v/>
      </c>
      <c r="R182" s="20"/>
    </row>
    <row r="183" spans="1:18" x14ac:dyDescent="0.25">
      <c r="B183" s="22"/>
      <c r="C183" s="22"/>
      <c r="D183" s="2" t="s">
        <v>32</v>
      </c>
      <c r="E183" s="22" t="s">
        <v>32</v>
      </c>
      <c r="F183" s="23" t="str">
        <f t="shared" si="16"/>
        <v/>
      </c>
      <c r="G183" s="2"/>
      <c r="H183" s="22" t="s">
        <v>32</v>
      </c>
      <c r="I183" s="22"/>
      <c r="J183" s="2"/>
      <c r="K183" t="s">
        <v>307</v>
      </c>
      <c r="L183" s="24">
        <v>133</v>
      </c>
      <c r="N183" s="24"/>
      <c r="O183" s="25" t="s">
        <v>32</v>
      </c>
      <c r="P183" s="24" t="str">
        <f t="shared" si="17"/>
        <v/>
      </c>
      <c r="Q183" s="21" t="str">
        <f t="shared" si="18"/>
        <v/>
      </c>
      <c r="R183" s="20"/>
    </row>
    <row r="184" spans="1:18" x14ac:dyDescent="0.25">
      <c r="B184" s="22"/>
      <c r="C184" s="22"/>
      <c r="D184" s="2" t="s">
        <v>32</v>
      </c>
      <c r="E184" s="22" t="s">
        <v>32</v>
      </c>
      <c r="F184" s="23" t="str">
        <f t="shared" si="16"/>
        <v/>
      </c>
      <c r="G184" s="2"/>
      <c r="H184" s="22" t="s">
        <v>32</v>
      </c>
      <c r="I184" s="22"/>
      <c r="J184" s="2"/>
      <c r="K184" t="s">
        <v>308</v>
      </c>
      <c r="L184" s="24">
        <v>298</v>
      </c>
      <c r="N184" s="24"/>
      <c r="O184" s="25" t="s">
        <v>32</v>
      </c>
      <c r="P184" s="24" t="str">
        <f t="shared" si="17"/>
        <v/>
      </c>
      <c r="Q184" s="21" t="str">
        <f t="shared" si="18"/>
        <v/>
      </c>
      <c r="R184" s="20"/>
    </row>
    <row r="185" spans="1:18" x14ac:dyDescent="0.25">
      <c r="B185" s="22"/>
      <c r="C185" s="22"/>
      <c r="D185" s="2" t="s">
        <v>32</v>
      </c>
      <c r="E185" s="22" t="s">
        <v>32</v>
      </c>
      <c r="F185" s="23" t="str">
        <f t="shared" si="16"/>
        <v/>
      </c>
      <c r="G185" s="2"/>
      <c r="H185" s="22" t="s">
        <v>32</v>
      </c>
      <c r="I185" s="22"/>
      <c r="J185" s="2"/>
      <c r="K185" t="s">
        <v>309</v>
      </c>
      <c r="L185" s="24">
        <v>177</v>
      </c>
      <c r="N185" s="24"/>
      <c r="O185" s="25" t="s">
        <v>32</v>
      </c>
      <c r="P185" s="24" t="str">
        <f t="shared" si="17"/>
        <v/>
      </c>
      <c r="Q185" s="21" t="str">
        <f t="shared" si="18"/>
        <v/>
      </c>
      <c r="R185" s="20"/>
    </row>
    <row r="186" spans="1:18" s="17" customFormat="1" x14ac:dyDescent="0.25">
      <c r="A186" s="17" t="s">
        <v>310</v>
      </c>
      <c r="B186" s="18">
        <v>612</v>
      </c>
      <c r="C186" s="18">
        <v>762</v>
      </c>
      <c r="D186" s="17" t="s">
        <v>311</v>
      </c>
      <c r="E186" s="18">
        <v>19740</v>
      </c>
      <c r="F186" s="19">
        <f t="shared" si="16"/>
        <v>5705.2023121387283</v>
      </c>
      <c r="H186" s="18">
        <v>21114</v>
      </c>
      <c r="I186" s="18">
        <f>F186</f>
        <v>5705.2023121387283</v>
      </c>
      <c r="K186" s="17" t="s">
        <v>310</v>
      </c>
      <c r="L186" s="20">
        <v>612</v>
      </c>
      <c r="N186" s="20">
        <v>19740</v>
      </c>
      <c r="O186" s="19">
        <v>21114</v>
      </c>
      <c r="P186" s="20">
        <f t="shared" si="17"/>
        <v>0</v>
      </c>
      <c r="Q186" s="21" t="str">
        <f t="shared" si="18"/>
        <v/>
      </c>
      <c r="R186" s="20">
        <f t="shared" si="20"/>
        <v>0</v>
      </c>
    </row>
    <row r="187" spans="1:18" x14ac:dyDescent="0.25">
      <c r="A187" s="2" t="s">
        <v>312</v>
      </c>
      <c r="B187" s="22">
        <v>2971</v>
      </c>
      <c r="C187" s="22">
        <v>1875</v>
      </c>
      <c r="D187" s="2" t="s">
        <v>313</v>
      </c>
      <c r="E187" s="22">
        <v>7905</v>
      </c>
      <c r="F187" s="23">
        <f t="shared" si="16"/>
        <v>2284.6820809248557</v>
      </c>
      <c r="G187" s="2"/>
      <c r="H187" s="22">
        <v>53245</v>
      </c>
      <c r="I187" s="22">
        <f>SUM(F187:F190)</f>
        <v>13988.150289017343</v>
      </c>
      <c r="J187" s="2"/>
      <c r="K187" t="s">
        <v>314</v>
      </c>
      <c r="L187" s="24">
        <v>280</v>
      </c>
      <c r="N187" s="24">
        <v>7905</v>
      </c>
      <c r="O187" s="25">
        <v>53245</v>
      </c>
      <c r="P187" s="24">
        <f t="shared" si="17"/>
        <v>0</v>
      </c>
      <c r="Q187" s="21" t="str">
        <f t="shared" si="18"/>
        <v/>
      </c>
      <c r="R187" s="20">
        <f t="shared" si="20"/>
        <v>0</v>
      </c>
    </row>
    <row r="188" spans="1:18" x14ac:dyDescent="0.25">
      <c r="B188" s="22"/>
      <c r="C188" s="22"/>
      <c r="D188" s="2" t="s">
        <v>315</v>
      </c>
      <c r="E188" s="22">
        <v>9810</v>
      </c>
      <c r="F188" s="23">
        <f t="shared" si="16"/>
        <v>2835.2601156069363</v>
      </c>
      <c r="G188" s="2"/>
      <c r="H188" s="22" t="s">
        <v>32</v>
      </c>
      <c r="I188" s="22"/>
      <c r="J188" s="2"/>
      <c r="K188" t="s">
        <v>316</v>
      </c>
      <c r="L188" s="24">
        <v>972</v>
      </c>
      <c r="N188" s="24">
        <v>9810</v>
      </c>
      <c r="O188" s="25" t="s">
        <v>32</v>
      </c>
      <c r="P188" s="24" t="str">
        <f t="shared" si="17"/>
        <v/>
      </c>
      <c r="Q188" s="21" t="str">
        <f t="shared" si="18"/>
        <v/>
      </c>
      <c r="R188" s="20">
        <f t="shared" si="20"/>
        <v>0</v>
      </c>
    </row>
    <row r="189" spans="1:18" x14ac:dyDescent="0.25">
      <c r="B189" s="22"/>
      <c r="C189" s="22"/>
      <c r="D189" s="2" t="s">
        <v>317</v>
      </c>
      <c r="E189" s="22">
        <v>14497</v>
      </c>
      <c r="F189" s="23">
        <f t="shared" si="16"/>
        <v>4189.884393063584</v>
      </c>
      <c r="G189" s="2"/>
      <c r="H189" s="22" t="s">
        <v>32</v>
      </c>
      <c r="I189" s="22"/>
      <c r="J189" s="2"/>
      <c r="K189" t="s">
        <v>318</v>
      </c>
      <c r="L189" s="24">
        <v>328</v>
      </c>
      <c r="N189" s="24">
        <v>14497</v>
      </c>
      <c r="O189" s="25" t="s">
        <v>32</v>
      </c>
      <c r="P189" s="24" t="str">
        <f t="shared" si="17"/>
        <v/>
      </c>
      <c r="Q189" s="21" t="str">
        <f t="shared" si="18"/>
        <v/>
      </c>
      <c r="R189" s="20">
        <f t="shared" si="20"/>
        <v>0</v>
      </c>
    </row>
    <row r="190" spans="1:18" x14ac:dyDescent="0.25">
      <c r="B190" s="22"/>
      <c r="C190" s="22"/>
      <c r="D190" s="2" t="s">
        <v>319</v>
      </c>
      <c r="E190" s="22">
        <v>16187</v>
      </c>
      <c r="F190" s="23">
        <f t="shared" si="16"/>
        <v>4678.3236994219651</v>
      </c>
      <c r="G190" s="2"/>
      <c r="H190" s="22" t="s">
        <v>32</v>
      </c>
      <c r="I190" s="22"/>
      <c r="J190" s="2"/>
      <c r="K190" t="s">
        <v>320</v>
      </c>
      <c r="L190" s="24">
        <v>352</v>
      </c>
      <c r="N190" s="24">
        <v>16187</v>
      </c>
      <c r="O190" s="25" t="s">
        <v>32</v>
      </c>
      <c r="P190" s="24" t="str">
        <f t="shared" si="17"/>
        <v/>
      </c>
      <c r="Q190" s="21" t="str">
        <f t="shared" si="18"/>
        <v/>
      </c>
      <c r="R190" s="20">
        <f t="shared" si="20"/>
        <v>0</v>
      </c>
    </row>
    <row r="191" spans="1:18" x14ac:dyDescent="0.25">
      <c r="B191" s="22"/>
      <c r="C191" s="22"/>
      <c r="D191" s="2" t="s">
        <v>32</v>
      </c>
      <c r="E191" s="22" t="s">
        <v>32</v>
      </c>
      <c r="F191" s="23" t="str">
        <f t="shared" si="16"/>
        <v/>
      </c>
      <c r="G191" s="2"/>
      <c r="H191" s="22" t="s">
        <v>32</v>
      </c>
      <c r="I191" s="22"/>
      <c r="J191" s="2"/>
      <c r="K191" t="s">
        <v>321</v>
      </c>
      <c r="L191" s="24">
        <v>325</v>
      </c>
      <c r="N191" s="24"/>
      <c r="O191" s="25" t="s">
        <v>32</v>
      </c>
      <c r="P191" s="24" t="str">
        <f t="shared" si="17"/>
        <v/>
      </c>
      <c r="Q191" s="21" t="str">
        <f t="shared" si="18"/>
        <v/>
      </c>
      <c r="R191" s="20"/>
    </row>
    <row r="192" spans="1:18" x14ac:dyDescent="0.25">
      <c r="B192" s="22"/>
      <c r="C192" s="22"/>
      <c r="D192" s="2" t="s">
        <v>32</v>
      </c>
      <c r="E192" s="22" t="s">
        <v>32</v>
      </c>
      <c r="F192" s="23" t="str">
        <f t="shared" si="16"/>
        <v/>
      </c>
      <c r="G192" s="2"/>
      <c r="H192" s="22" t="s">
        <v>32</v>
      </c>
      <c r="I192" s="22"/>
      <c r="J192" s="2"/>
      <c r="K192" t="s">
        <v>322</v>
      </c>
      <c r="L192" s="24">
        <v>376</v>
      </c>
      <c r="N192" s="24"/>
      <c r="O192" s="25" t="s">
        <v>32</v>
      </c>
      <c r="P192" s="24" t="str">
        <f t="shared" si="17"/>
        <v/>
      </c>
      <c r="Q192" s="21" t="str">
        <f t="shared" si="18"/>
        <v/>
      </c>
      <c r="R192" s="20"/>
    </row>
    <row r="193" spans="1:18" x14ac:dyDescent="0.25">
      <c r="B193" s="22"/>
      <c r="C193" s="22"/>
      <c r="D193" s="2" t="s">
        <v>32</v>
      </c>
      <c r="E193" s="22" t="s">
        <v>32</v>
      </c>
      <c r="F193" s="23" t="str">
        <f t="shared" si="16"/>
        <v/>
      </c>
      <c r="G193" s="2"/>
      <c r="H193" s="22" t="s">
        <v>32</v>
      </c>
      <c r="I193" s="22"/>
      <c r="J193" s="2"/>
      <c r="K193" t="s">
        <v>323</v>
      </c>
      <c r="L193" s="24">
        <v>337</v>
      </c>
      <c r="N193" s="24"/>
      <c r="O193" s="25" t="s">
        <v>32</v>
      </c>
      <c r="P193" s="24" t="str">
        <f t="shared" si="17"/>
        <v/>
      </c>
      <c r="Q193" s="21" t="str">
        <f t="shared" si="18"/>
        <v/>
      </c>
      <c r="R193" s="20"/>
    </row>
    <row r="194" spans="1:18" s="17" customFormat="1" x14ac:dyDescent="0.25">
      <c r="A194" s="17" t="s">
        <v>324</v>
      </c>
      <c r="B194" s="18">
        <v>3491</v>
      </c>
      <c r="C194" s="18">
        <v>1647</v>
      </c>
      <c r="D194" s="17" t="s">
        <v>325</v>
      </c>
      <c r="E194" s="18">
        <v>39832</v>
      </c>
      <c r="F194" s="19">
        <f t="shared" si="16"/>
        <v>11512.1387283237</v>
      </c>
      <c r="H194" s="18">
        <v>44970</v>
      </c>
      <c r="I194" s="18">
        <f>F194</f>
        <v>11512.1387283237</v>
      </c>
      <c r="K194" s="17" t="s">
        <v>324</v>
      </c>
      <c r="L194" s="20">
        <v>3491</v>
      </c>
      <c r="N194" s="20">
        <v>39832</v>
      </c>
      <c r="O194" s="19">
        <v>44970</v>
      </c>
      <c r="P194" s="20">
        <f t="shared" si="17"/>
        <v>0</v>
      </c>
      <c r="Q194" s="21" t="str">
        <f t="shared" si="18"/>
        <v/>
      </c>
      <c r="R194" s="20">
        <f t="shared" si="20"/>
        <v>0</v>
      </c>
    </row>
    <row r="195" spans="1:18" x14ac:dyDescent="0.25">
      <c r="A195" s="2" t="s">
        <v>326</v>
      </c>
      <c r="B195" s="22">
        <v>584</v>
      </c>
      <c r="C195" s="22">
        <v>439</v>
      </c>
      <c r="D195" s="2" t="s">
        <v>327</v>
      </c>
      <c r="E195" s="22">
        <v>11998</v>
      </c>
      <c r="F195" s="23">
        <f t="shared" si="16"/>
        <v>3467.6300578034684</v>
      </c>
      <c r="G195" s="2"/>
      <c r="H195" s="22">
        <v>13021</v>
      </c>
      <c r="I195" s="22">
        <f>F195</f>
        <v>3467.6300578034684</v>
      </c>
      <c r="J195" s="2"/>
      <c r="K195" t="s">
        <v>326</v>
      </c>
      <c r="L195" s="24">
        <v>584</v>
      </c>
      <c r="N195" s="24">
        <v>11998</v>
      </c>
      <c r="O195" s="25">
        <v>13021</v>
      </c>
      <c r="P195" s="24">
        <f t="shared" si="17"/>
        <v>0</v>
      </c>
      <c r="Q195" s="21" t="str">
        <f t="shared" si="18"/>
        <v/>
      </c>
      <c r="R195" s="20">
        <f t="shared" si="20"/>
        <v>0</v>
      </c>
    </row>
    <row r="196" spans="1:18" s="17" customFormat="1" x14ac:dyDescent="0.25">
      <c r="A196" s="17" t="s">
        <v>328</v>
      </c>
      <c r="B196" s="18">
        <v>2967</v>
      </c>
      <c r="C196" s="18">
        <v>1485</v>
      </c>
      <c r="D196" s="17" t="s">
        <v>329</v>
      </c>
      <c r="E196" s="18">
        <v>11638</v>
      </c>
      <c r="F196" s="19">
        <f t="shared" si="16"/>
        <v>3363.5838150289019</v>
      </c>
      <c r="H196" s="18">
        <v>42090</v>
      </c>
      <c r="I196" s="18">
        <f>SUM(F196:F198)</f>
        <v>10878.034682080925</v>
      </c>
      <c r="K196" s="17" t="s">
        <v>328</v>
      </c>
      <c r="L196" s="20">
        <v>2967</v>
      </c>
      <c r="N196" s="20">
        <v>11638</v>
      </c>
      <c r="O196" s="19">
        <v>42090</v>
      </c>
      <c r="P196" s="20">
        <f t="shared" si="17"/>
        <v>0</v>
      </c>
      <c r="Q196" s="21" t="str">
        <f t="shared" si="18"/>
        <v/>
      </c>
      <c r="R196" s="20">
        <f t="shared" si="20"/>
        <v>0</v>
      </c>
    </row>
    <row r="197" spans="1:18" s="17" customFormat="1" x14ac:dyDescent="0.25">
      <c r="B197" s="18"/>
      <c r="C197" s="18"/>
      <c r="D197" s="17" t="s">
        <v>330</v>
      </c>
      <c r="E197" s="18">
        <v>13436</v>
      </c>
      <c r="F197" s="19">
        <f t="shared" si="16"/>
        <v>3883.2369942196533</v>
      </c>
      <c r="H197" s="18" t="s">
        <v>32</v>
      </c>
      <c r="I197" s="18"/>
      <c r="L197" s="20"/>
      <c r="N197" s="20">
        <v>13436</v>
      </c>
      <c r="O197" s="19" t="s">
        <v>32</v>
      </c>
      <c r="P197" s="20" t="str">
        <f t="shared" si="17"/>
        <v/>
      </c>
      <c r="Q197" s="21" t="str">
        <f t="shared" si="18"/>
        <v/>
      </c>
      <c r="R197" s="20">
        <f t="shared" si="20"/>
        <v>0</v>
      </c>
    </row>
    <row r="198" spans="1:18" s="17" customFormat="1" x14ac:dyDescent="0.25">
      <c r="B198" s="18"/>
      <c r="C198" s="18"/>
      <c r="D198" s="17" t="s">
        <v>331</v>
      </c>
      <c r="E198" s="18">
        <v>12564</v>
      </c>
      <c r="F198" s="19">
        <f t="shared" ref="F198:F261" si="21">IF($E198="", "",$E198*1000000/$E$350)</f>
        <v>3631.2138728323698</v>
      </c>
      <c r="H198" s="18" t="s">
        <v>32</v>
      </c>
      <c r="I198" s="18"/>
      <c r="L198" s="20"/>
      <c r="N198" s="20">
        <v>12564</v>
      </c>
      <c r="O198" s="19" t="s">
        <v>32</v>
      </c>
      <c r="P198" s="20" t="str">
        <f t="shared" ref="P198:P261" si="22">IFERROR(H198-O198,"")</f>
        <v/>
      </c>
      <c r="Q198" s="21" t="str">
        <f t="shared" ref="Q198:Q261" si="23">IFERROR(IF(P198&lt;&gt;0,P198/O198,""),"")</f>
        <v/>
      </c>
      <c r="R198" s="20">
        <f t="shared" ref="R198:R261" si="24">N198-E198</f>
        <v>0</v>
      </c>
    </row>
    <row r="199" spans="1:18" x14ac:dyDescent="0.25">
      <c r="A199" s="2" t="s">
        <v>332</v>
      </c>
      <c r="B199" s="22">
        <v>922</v>
      </c>
      <c r="C199" s="22">
        <v>556</v>
      </c>
      <c r="D199" s="2" t="s">
        <v>333</v>
      </c>
      <c r="E199" s="22">
        <v>16154</v>
      </c>
      <c r="F199" s="23">
        <f t="shared" si="21"/>
        <v>4668.7861271676302</v>
      </c>
      <c r="G199" s="2"/>
      <c r="H199" s="22">
        <v>17632</v>
      </c>
      <c r="I199" s="22">
        <f>F199</f>
        <v>4668.7861271676302</v>
      </c>
      <c r="J199" s="2"/>
      <c r="K199" t="s">
        <v>332</v>
      </c>
      <c r="L199" s="24">
        <v>922</v>
      </c>
      <c r="N199" s="24">
        <v>16154</v>
      </c>
      <c r="O199" s="25">
        <v>17632</v>
      </c>
      <c r="P199" s="24">
        <f t="shared" si="22"/>
        <v>0</v>
      </c>
      <c r="Q199" s="21" t="str">
        <f t="shared" si="23"/>
        <v/>
      </c>
      <c r="R199" s="20">
        <f t="shared" si="24"/>
        <v>0</v>
      </c>
    </row>
    <row r="200" spans="1:18" s="17" customFormat="1" x14ac:dyDescent="0.25">
      <c r="A200" s="17" t="s">
        <v>334</v>
      </c>
      <c r="B200" s="18">
        <v>528</v>
      </c>
      <c r="C200" s="18">
        <v>416</v>
      </c>
      <c r="D200" s="17" t="s">
        <v>335</v>
      </c>
      <c r="E200" s="18">
        <v>11254</v>
      </c>
      <c r="F200" s="19">
        <f t="shared" si="21"/>
        <v>3252.6011560693642</v>
      </c>
      <c r="H200" s="18">
        <v>12198</v>
      </c>
      <c r="I200" s="18">
        <f>F200</f>
        <v>3252.6011560693642</v>
      </c>
      <c r="K200" s="17" t="s">
        <v>334</v>
      </c>
      <c r="L200" s="20">
        <v>528</v>
      </c>
      <c r="N200" s="20">
        <v>11254</v>
      </c>
      <c r="O200" s="19">
        <v>12198</v>
      </c>
      <c r="P200" s="20">
        <f t="shared" si="22"/>
        <v>0</v>
      </c>
      <c r="Q200" s="21" t="str">
        <f t="shared" si="23"/>
        <v/>
      </c>
      <c r="R200" s="20">
        <f t="shared" si="24"/>
        <v>0</v>
      </c>
    </row>
    <row r="201" spans="1:18" x14ac:dyDescent="0.25">
      <c r="A201" s="2" t="s">
        <v>336</v>
      </c>
      <c r="B201" s="22">
        <v>885</v>
      </c>
      <c r="C201" s="22">
        <v>422</v>
      </c>
      <c r="D201" s="2" t="s">
        <v>337</v>
      </c>
      <c r="E201" s="22">
        <v>10428</v>
      </c>
      <c r="F201" s="23">
        <f t="shared" si="21"/>
        <v>3013.872832369942</v>
      </c>
      <c r="G201" s="2"/>
      <c r="H201" s="22">
        <v>11735</v>
      </c>
      <c r="I201" s="22">
        <f>F201</f>
        <v>3013.872832369942</v>
      </c>
      <c r="J201" s="2"/>
      <c r="K201" t="s">
        <v>336</v>
      </c>
      <c r="L201" s="24">
        <v>885</v>
      </c>
      <c r="N201" s="24">
        <v>10302</v>
      </c>
      <c r="O201" s="25">
        <v>11609</v>
      </c>
      <c r="P201" s="24">
        <f t="shared" si="22"/>
        <v>126</v>
      </c>
      <c r="Q201" s="21">
        <f t="shared" si="23"/>
        <v>1.0853648031699543E-2</v>
      </c>
      <c r="R201" s="20">
        <f t="shared" si="24"/>
        <v>-126</v>
      </c>
    </row>
    <row r="202" spans="1:18" s="17" customFormat="1" x14ac:dyDescent="0.25">
      <c r="A202" s="17" t="s">
        <v>338</v>
      </c>
      <c r="B202" s="18">
        <v>484</v>
      </c>
      <c r="C202" s="18">
        <v>506</v>
      </c>
      <c r="D202" s="17" t="s">
        <v>57</v>
      </c>
      <c r="E202" s="18">
        <v>13448</v>
      </c>
      <c r="F202" s="19">
        <f t="shared" si="21"/>
        <v>3886.7052023121387</v>
      </c>
      <c r="H202" s="18">
        <v>14438</v>
      </c>
      <c r="I202" s="18">
        <f>F202</f>
        <v>3886.7052023121387</v>
      </c>
      <c r="K202" s="17" t="s">
        <v>338</v>
      </c>
      <c r="L202" s="20">
        <v>484</v>
      </c>
      <c r="N202" s="20">
        <v>13434</v>
      </c>
      <c r="O202" s="19">
        <v>14424</v>
      </c>
      <c r="P202" s="20">
        <f t="shared" si="22"/>
        <v>14</v>
      </c>
      <c r="Q202" s="21">
        <f t="shared" si="23"/>
        <v>9.7060454797559623E-4</v>
      </c>
      <c r="R202" s="20">
        <f t="shared" si="24"/>
        <v>-14</v>
      </c>
    </row>
    <row r="203" spans="1:18" x14ac:dyDescent="0.25">
      <c r="A203" s="2" t="s">
        <v>339</v>
      </c>
      <c r="B203" s="22">
        <v>1029</v>
      </c>
      <c r="C203" s="22">
        <v>836</v>
      </c>
      <c r="D203" s="2" t="s">
        <v>340</v>
      </c>
      <c r="E203" s="22">
        <v>10236</v>
      </c>
      <c r="F203" s="23">
        <f t="shared" si="21"/>
        <v>2958.3815028901736</v>
      </c>
      <c r="G203" s="2"/>
      <c r="H203" s="22">
        <v>21792</v>
      </c>
      <c r="I203" s="22">
        <f>SUM(F203:F204)</f>
        <v>5759.2485549132944</v>
      </c>
      <c r="J203" s="2"/>
      <c r="K203" t="s">
        <v>339</v>
      </c>
      <c r="L203" s="24">
        <v>1029</v>
      </c>
      <c r="N203" s="24">
        <v>10236</v>
      </c>
      <c r="O203" s="25">
        <v>21792</v>
      </c>
      <c r="P203" s="24">
        <f t="shared" si="22"/>
        <v>0</v>
      </c>
      <c r="Q203" s="21" t="str">
        <f t="shared" si="23"/>
        <v/>
      </c>
      <c r="R203" s="20">
        <f t="shared" si="24"/>
        <v>0</v>
      </c>
    </row>
    <row r="204" spans="1:18" x14ac:dyDescent="0.25">
      <c r="B204" s="22"/>
      <c r="C204" s="22"/>
      <c r="D204" s="2" t="s">
        <v>341</v>
      </c>
      <c r="E204" s="22">
        <v>9691</v>
      </c>
      <c r="F204" s="23">
        <f t="shared" si="21"/>
        <v>2800.8670520231212</v>
      </c>
      <c r="G204" s="2"/>
      <c r="H204" s="22" t="s">
        <v>32</v>
      </c>
      <c r="I204" s="22"/>
      <c r="J204" s="2"/>
      <c r="L204" s="24"/>
      <c r="N204" s="24">
        <v>9691</v>
      </c>
      <c r="O204" s="25" t="s">
        <v>32</v>
      </c>
      <c r="P204" s="24" t="str">
        <f t="shared" si="22"/>
        <v/>
      </c>
      <c r="Q204" s="21" t="str">
        <f t="shared" si="23"/>
        <v/>
      </c>
      <c r="R204" s="20">
        <f t="shared" si="24"/>
        <v>0</v>
      </c>
    </row>
    <row r="205" spans="1:18" s="17" customFormat="1" x14ac:dyDescent="0.25">
      <c r="A205" s="17" t="s">
        <v>342</v>
      </c>
      <c r="B205" s="18">
        <v>1007</v>
      </c>
      <c r="C205" s="18">
        <v>818</v>
      </c>
      <c r="D205" s="17" t="s">
        <v>343</v>
      </c>
      <c r="E205" s="18">
        <v>21040</v>
      </c>
      <c r="F205" s="19">
        <f t="shared" si="21"/>
        <v>6080.9248554913293</v>
      </c>
      <c r="H205" s="18">
        <v>22865</v>
      </c>
      <c r="I205" s="18">
        <f>F205</f>
        <v>6080.9248554913293</v>
      </c>
      <c r="K205" s="17" t="s">
        <v>342</v>
      </c>
      <c r="L205" s="20">
        <v>1007</v>
      </c>
      <c r="N205" s="20">
        <v>21040</v>
      </c>
      <c r="O205" s="19">
        <v>22865</v>
      </c>
      <c r="P205" s="20">
        <f t="shared" si="22"/>
        <v>0</v>
      </c>
      <c r="Q205" s="21" t="str">
        <f t="shared" si="23"/>
        <v/>
      </c>
      <c r="R205" s="20">
        <f t="shared" si="24"/>
        <v>0</v>
      </c>
    </row>
    <row r="206" spans="1:18" x14ac:dyDescent="0.25">
      <c r="A206" s="2" t="s">
        <v>344</v>
      </c>
      <c r="B206" s="22">
        <v>3753</v>
      </c>
      <c r="C206" s="22">
        <v>2327</v>
      </c>
      <c r="D206" s="2" t="s">
        <v>345</v>
      </c>
      <c r="E206" s="22">
        <v>11443</v>
      </c>
      <c r="F206" s="23">
        <f t="shared" si="21"/>
        <v>3307.2254335260118</v>
      </c>
      <c r="G206" s="2"/>
      <c r="H206" s="22">
        <v>62461</v>
      </c>
      <c r="I206" s="22">
        <f>SUM(F206:F210)</f>
        <v>16295.086705202311</v>
      </c>
      <c r="J206" s="2"/>
      <c r="K206" t="s">
        <v>346</v>
      </c>
      <c r="L206" s="24">
        <v>535</v>
      </c>
      <c r="N206" s="24">
        <v>11443</v>
      </c>
      <c r="O206" s="25">
        <v>62404</v>
      </c>
      <c r="P206" s="24">
        <f t="shared" si="22"/>
        <v>57</v>
      </c>
      <c r="Q206" s="21">
        <f t="shared" si="23"/>
        <v>9.1340298698801357E-4</v>
      </c>
      <c r="R206" s="20">
        <f t="shared" si="24"/>
        <v>0</v>
      </c>
    </row>
    <row r="207" spans="1:18" x14ac:dyDescent="0.25">
      <c r="B207" s="22"/>
      <c r="C207" s="22"/>
      <c r="D207" s="2" t="s">
        <v>347</v>
      </c>
      <c r="E207" s="22">
        <v>14020</v>
      </c>
      <c r="F207" s="23">
        <f t="shared" si="21"/>
        <v>4052.023121387283</v>
      </c>
      <c r="G207" s="2"/>
      <c r="H207" s="22" t="s">
        <v>32</v>
      </c>
      <c r="I207" s="22"/>
      <c r="J207" s="2"/>
      <c r="K207" t="s">
        <v>348</v>
      </c>
      <c r="L207" s="24">
        <v>414</v>
      </c>
      <c r="N207" s="24">
        <v>14020</v>
      </c>
      <c r="O207" s="25" t="s">
        <v>32</v>
      </c>
      <c r="P207" s="24" t="str">
        <f t="shared" si="22"/>
        <v/>
      </c>
      <c r="Q207" s="21" t="str">
        <f t="shared" si="23"/>
        <v/>
      </c>
      <c r="R207" s="20">
        <f t="shared" si="24"/>
        <v>0</v>
      </c>
    </row>
    <row r="208" spans="1:18" x14ac:dyDescent="0.25">
      <c r="B208" s="22"/>
      <c r="C208" s="22"/>
      <c r="D208" s="2" t="s">
        <v>349</v>
      </c>
      <c r="E208" s="22">
        <v>12245</v>
      </c>
      <c r="F208" s="23">
        <f t="shared" si="21"/>
        <v>3539.0173410404623</v>
      </c>
      <c r="G208" s="2"/>
      <c r="H208" s="22" t="s">
        <v>32</v>
      </c>
      <c r="I208" s="22"/>
      <c r="J208" s="2"/>
      <c r="K208" t="s">
        <v>350</v>
      </c>
      <c r="L208" s="24">
        <v>567</v>
      </c>
      <c r="N208" s="24">
        <v>12245</v>
      </c>
      <c r="O208" s="25" t="s">
        <v>32</v>
      </c>
      <c r="P208" s="24" t="str">
        <f t="shared" si="22"/>
        <v/>
      </c>
      <c r="Q208" s="21" t="str">
        <f t="shared" si="23"/>
        <v/>
      </c>
      <c r="R208" s="20">
        <f t="shared" si="24"/>
        <v>0</v>
      </c>
    </row>
    <row r="209" spans="1:18" x14ac:dyDescent="0.25">
      <c r="B209" s="22"/>
      <c r="C209" s="22"/>
      <c r="D209" s="2" t="s">
        <v>351</v>
      </c>
      <c r="E209" s="22">
        <v>11553</v>
      </c>
      <c r="F209" s="23">
        <f t="shared" si="21"/>
        <v>3339.0173410404623</v>
      </c>
      <c r="G209" s="2"/>
      <c r="H209" s="22" t="s">
        <v>32</v>
      </c>
      <c r="I209" s="22"/>
      <c r="J209" s="2"/>
      <c r="K209" t="s">
        <v>352</v>
      </c>
      <c r="L209" s="24">
        <v>759</v>
      </c>
      <c r="N209" s="24">
        <v>11553</v>
      </c>
      <c r="O209" s="25" t="s">
        <v>32</v>
      </c>
      <c r="P209" s="24" t="str">
        <f t="shared" si="22"/>
        <v/>
      </c>
      <c r="Q209" s="21" t="str">
        <f t="shared" si="23"/>
        <v/>
      </c>
      <c r="R209" s="20">
        <f t="shared" si="24"/>
        <v>0</v>
      </c>
    </row>
    <row r="210" spans="1:18" x14ac:dyDescent="0.25">
      <c r="B210" s="22"/>
      <c r="C210" s="22"/>
      <c r="D210" s="2" t="s">
        <v>353</v>
      </c>
      <c r="E210" s="22">
        <v>7120</v>
      </c>
      <c r="F210" s="23">
        <f t="shared" si="21"/>
        <v>2057.8034682080925</v>
      </c>
      <c r="G210" s="2"/>
      <c r="H210" s="22" t="s">
        <v>32</v>
      </c>
      <c r="I210" s="22"/>
      <c r="J210" s="2"/>
      <c r="K210" t="s">
        <v>354</v>
      </c>
      <c r="L210" s="24">
        <v>595</v>
      </c>
      <c r="N210" s="24">
        <v>7063</v>
      </c>
      <c r="O210" s="25" t="s">
        <v>32</v>
      </c>
      <c r="P210" s="24" t="str">
        <f t="shared" si="22"/>
        <v/>
      </c>
      <c r="Q210" s="21" t="str">
        <f t="shared" si="23"/>
        <v/>
      </c>
      <c r="R210" s="20">
        <f t="shared" si="24"/>
        <v>-57</v>
      </c>
    </row>
    <row r="211" spans="1:18" x14ac:dyDescent="0.25">
      <c r="B211" s="22"/>
      <c r="C211" s="22"/>
      <c r="D211" s="2" t="s">
        <v>32</v>
      </c>
      <c r="E211" s="22" t="s">
        <v>32</v>
      </c>
      <c r="F211" s="23" t="str">
        <f t="shared" si="21"/>
        <v/>
      </c>
      <c r="G211" s="2"/>
      <c r="H211" s="22" t="s">
        <v>32</v>
      </c>
      <c r="I211" s="22"/>
      <c r="J211" s="2"/>
      <c r="K211" t="s">
        <v>355</v>
      </c>
      <c r="L211" s="24">
        <v>472</v>
      </c>
      <c r="N211" s="24"/>
      <c r="O211" s="25" t="s">
        <v>32</v>
      </c>
      <c r="P211" s="24" t="str">
        <f t="shared" si="22"/>
        <v/>
      </c>
      <c r="Q211" s="21" t="str">
        <f t="shared" si="23"/>
        <v/>
      </c>
      <c r="R211" s="20"/>
    </row>
    <row r="212" spans="1:18" x14ac:dyDescent="0.25">
      <c r="B212" s="22"/>
      <c r="C212" s="22"/>
      <c r="D212" s="2" t="s">
        <v>32</v>
      </c>
      <c r="E212" s="22" t="s">
        <v>32</v>
      </c>
      <c r="F212" s="23" t="str">
        <f t="shared" si="21"/>
        <v/>
      </c>
      <c r="G212" s="2"/>
      <c r="H212" s="22" t="s">
        <v>32</v>
      </c>
      <c r="I212" s="22"/>
      <c r="J212" s="2"/>
      <c r="K212" t="s">
        <v>356</v>
      </c>
      <c r="L212" s="24">
        <v>410</v>
      </c>
      <c r="N212" s="24"/>
      <c r="O212" s="25" t="s">
        <v>32</v>
      </c>
      <c r="P212" s="24" t="str">
        <f t="shared" si="22"/>
        <v/>
      </c>
      <c r="Q212" s="21" t="str">
        <f t="shared" si="23"/>
        <v/>
      </c>
      <c r="R212" s="20"/>
    </row>
    <row r="213" spans="1:18" s="17" customFormat="1" x14ac:dyDescent="0.25">
      <c r="A213" s="17" t="s">
        <v>357</v>
      </c>
      <c r="B213" s="18">
        <v>1148</v>
      </c>
      <c r="C213" s="18">
        <v>434</v>
      </c>
      <c r="D213" s="17" t="s">
        <v>358</v>
      </c>
      <c r="E213" s="18">
        <v>11246</v>
      </c>
      <c r="F213" s="19">
        <f t="shared" si="21"/>
        <v>3250.2890173410406</v>
      </c>
      <c r="H213" s="18">
        <v>12828</v>
      </c>
      <c r="I213" s="18">
        <f>F213</f>
        <v>3250.2890173410406</v>
      </c>
      <c r="K213" s="17" t="s">
        <v>357</v>
      </c>
      <c r="L213" s="20">
        <v>1148</v>
      </c>
      <c r="N213" s="20">
        <v>11246</v>
      </c>
      <c r="O213" s="19">
        <v>12828</v>
      </c>
      <c r="P213" s="20">
        <f t="shared" si="22"/>
        <v>0</v>
      </c>
      <c r="Q213" s="21" t="str">
        <f t="shared" si="23"/>
        <v/>
      </c>
      <c r="R213" s="20">
        <f t="shared" si="24"/>
        <v>0</v>
      </c>
    </row>
    <row r="214" spans="1:18" x14ac:dyDescent="0.25">
      <c r="A214" s="2" t="s">
        <v>359</v>
      </c>
      <c r="B214" s="22">
        <v>940</v>
      </c>
      <c r="C214" s="22">
        <v>424</v>
      </c>
      <c r="D214" s="2" t="s">
        <v>360</v>
      </c>
      <c r="E214" s="22">
        <v>11006</v>
      </c>
      <c r="F214" s="23">
        <f t="shared" si="21"/>
        <v>3180.9248554913293</v>
      </c>
      <c r="G214" s="2"/>
      <c r="H214" s="22">
        <v>12370</v>
      </c>
      <c r="I214" s="22">
        <f>F214</f>
        <v>3180.9248554913293</v>
      </c>
      <c r="J214" s="2"/>
      <c r="K214" t="s">
        <v>359</v>
      </c>
      <c r="L214" s="24">
        <v>940</v>
      </c>
      <c r="N214" s="24">
        <v>11006</v>
      </c>
      <c r="O214" s="25">
        <v>12370</v>
      </c>
      <c r="P214" s="24">
        <f t="shared" si="22"/>
        <v>0</v>
      </c>
      <c r="Q214" s="21" t="str">
        <f t="shared" si="23"/>
        <v/>
      </c>
      <c r="R214" s="20">
        <f t="shared" si="24"/>
        <v>0</v>
      </c>
    </row>
    <row r="215" spans="1:18" s="17" customFormat="1" x14ac:dyDescent="0.25">
      <c r="A215" s="17" t="s">
        <v>361</v>
      </c>
      <c r="B215" s="18">
        <v>936</v>
      </c>
      <c r="C215" s="18">
        <v>514</v>
      </c>
      <c r="D215" s="17" t="s">
        <v>362</v>
      </c>
      <c r="E215" s="18">
        <v>13223</v>
      </c>
      <c r="F215" s="19">
        <f t="shared" si="21"/>
        <v>3821.6763005780349</v>
      </c>
      <c r="H215" s="18">
        <v>14673</v>
      </c>
      <c r="I215" s="18">
        <f>F215</f>
        <v>3821.6763005780349</v>
      </c>
      <c r="K215" s="17" t="s">
        <v>361</v>
      </c>
      <c r="L215" s="20">
        <v>936</v>
      </c>
      <c r="N215" s="20">
        <v>13223</v>
      </c>
      <c r="O215" s="19">
        <v>14673</v>
      </c>
      <c r="P215" s="20">
        <f t="shared" si="22"/>
        <v>0</v>
      </c>
      <c r="Q215" s="21" t="str">
        <f t="shared" si="23"/>
        <v/>
      </c>
      <c r="R215" s="20">
        <f t="shared" si="24"/>
        <v>0</v>
      </c>
    </row>
    <row r="216" spans="1:18" x14ac:dyDescent="0.25">
      <c r="A216" s="2" t="s">
        <v>363</v>
      </c>
      <c r="B216" s="22">
        <v>790</v>
      </c>
      <c r="C216" s="22">
        <v>574</v>
      </c>
      <c r="D216" s="2" t="s">
        <v>364</v>
      </c>
      <c r="E216" s="22">
        <v>15233</v>
      </c>
      <c r="F216" s="23">
        <f t="shared" si="21"/>
        <v>4402.6011560693642</v>
      </c>
      <c r="G216" s="2"/>
      <c r="H216" s="22">
        <v>16597</v>
      </c>
      <c r="I216" s="22">
        <f>F216</f>
        <v>4402.6011560693642</v>
      </c>
      <c r="J216" s="2"/>
      <c r="K216" t="s">
        <v>363</v>
      </c>
      <c r="L216" s="24">
        <v>790</v>
      </c>
      <c r="N216" s="24">
        <v>15233</v>
      </c>
      <c r="O216" s="25">
        <v>16597</v>
      </c>
      <c r="P216" s="24">
        <f t="shared" si="22"/>
        <v>0</v>
      </c>
      <c r="Q216" s="21" t="str">
        <f t="shared" si="23"/>
        <v/>
      </c>
      <c r="R216" s="20">
        <f t="shared" si="24"/>
        <v>0</v>
      </c>
    </row>
    <row r="217" spans="1:18" s="17" customFormat="1" x14ac:dyDescent="0.25">
      <c r="A217" s="17" t="s">
        <v>365</v>
      </c>
      <c r="B217" s="18">
        <v>2033</v>
      </c>
      <c r="C217" s="18">
        <v>1350</v>
      </c>
      <c r="D217" s="17" t="s">
        <v>145</v>
      </c>
      <c r="E217" s="18">
        <v>6932</v>
      </c>
      <c r="F217" s="19">
        <f t="shared" si="21"/>
        <v>2003.4682080924856</v>
      </c>
      <c r="H217" s="18">
        <v>39795</v>
      </c>
      <c r="I217" s="18">
        <f>SUM(F217:F222)</f>
        <v>10523.699421965317</v>
      </c>
      <c r="K217" s="17" t="s">
        <v>366</v>
      </c>
      <c r="L217" s="20">
        <v>239</v>
      </c>
      <c r="N217" s="20">
        <v>6863</v>
      </c>
      <c r="O217" s="19">
        <v>39828</v>
      </c>
      <c r="P217" s="20">
        <f t="shared" si="22"/>
        <v>-33</v>
      </c>
      <c r="Q217" s="21">
        <f t="shared" si="23"/>
        <v>-8.2856282012654418E-4</v>
      </c>
      <c r="R217" s="20">
        <f t="shared" si="24"/>
        <v>-69</v>
      </c>
    </row>
    <row r="218" spans="1:18" s="17" customFormat="1" x14ac:dyDescent="0.25">
      <c r="B218" s="18"/>
      <c r="C218" s="18"/>
      <c r="D218" s="17" t="s">
        <v>367</v>
      </c>
      <c r="E218" s="18">
        <v>7538</v>
      </c>
      <c r="F218" s="19">
        <f t="shared" si="21"/>
        <v>2178.6127167630057</v>
      </c>
      <c r="H218" s="18" t="s">
        <v>32</v>
      </c>
      <c r="I218" s="18"/>
      <c r="K218" s="17" t="s">
        <v>368</v>
      </c>
      <c r="L218" s="20">
        <v>220</v>
      </c>
      <c r="N218" s="20">
        <v>7538</v>
      </c>
      <c r="O218" s="19" t="s">
        <v>32</v>
      </c>
      <c r="P218" s="20" t="str">
        <f t="shared" si="22"/>
        <v/>
      </c>
      <c r="Q218" s="21" t="str">
        <f t="shared" si="23"/>
        <v/>
      </c>
      <c r="R218" s="20">
        <f t="shared" si="24"/>
        <v>0</v>
      </c>
    </row>
    <row r="219" spans="1:18" s="17" customFormat="1" x14ac:dyDescent="0.25">
      <c r="B219" s="18"/>
      <c r="C219" s="18"/>
      <c r="D219" s="17" t="s">
        <v>369</v>
      </c>
      <c r="E219" s="18">
        <v>9557</v>
      </c>
      <c r="F219" s="19">
        <f t="shared" si="21"/>
        <v>2762.1387283236995</v>
      </c>
      <c r="H219" s="18" t="s">
        <v>32</v>
      </c>
      <c r="I219" s="18"/>
      <c r="K219" s="17" t="s">
        <v>370</v>
      </c>
      <c r="L219" s="20">
        <v>329</v>
      </c>
      <c r="N219" s="20">
        <v>9557</v>
      </c>
      <c r="O219" s="19" t="s">
        <v>32</v>
      </c>
      <c r="P219" s="20" t="str">
        <f t="shared" si="22"/>
        <v/>
      </c>
      <c r="Q219" s="21" t="str">
        <f t="shared" si="23"/>
        <v/>
      </c>
      <c r="R219" s="20">
        <f t="shared" si="24"/>
        <v>0</v>
      </c>
    </row>
    <row r="220" spans="1:18" s="17" customFormat="1" x14ac:dyDescent="0.25">
      <c r="B220" s="18"/>
      <c r="C220" s="18"/>
      <c r="D220" s="17" t="s">
        <v>371</v>
      </c>
      <c r="E220" s="18">
        <v>9152</v>
      </c>
      <c r="F220" s="19">
        <f t="shared" si="21"/>
        <v>2645.0867052023123</v>
      </c>
      <c r="H220" s="18" t="s">
        <v>32</v>
      </c>
      <c r="I220" s="18"/>
      <c r="K220" s="17" t="s">
        <v>372</v>
      </c>
      <c r="L220" s="20">
        <v>119</v>
      </c>
      <c r="N220" s="20">
        <v>9152</v>
      </c>
      <c r="O220" s="19" t="s">
        <v>32</v>
      </c>
      <c r="P220" s="20" t="str">
        <f t="shared" si="22"/>
        <v/>
      </c>
      <c r="Q220" s="21" t="str">
        <f t="shared" si="23"/>
        <v/>
      </c>
      <c r="R220" s="20">
        <f t="shared" si="24"/>
        <v>0</v>
      </c>
    </row>
    <row r="221" spans="1:18" s="17" customFormat="1" x14ac:dyDescent="0.25">
      <c r="B221" s="18"/>
      <c r="C221" s="18"/>
      <c r="D221" s="17" t="s">
        <v>96</v>
      </c>
      <c r="E221" s="18">
        <v>319</v>
      </c>
      <c r="F221" s="19">
        <f t="shared" si="21"/>
        <v>92.196531791907518</v>
      </c>
      <c r="H221" s="18" t="s">
        <v>32</v>
      </c>
      <c r="I221" s="18"/>
      <c r="K221" s="17" t="s">
        <v>373</v>
      </c>
      <c r="L221" s="20">
        <v>245</v>
      </c>
      <c r="N221" s="20">
        <v>336</v>
      </c>
      <c r="O221" s="19" t="s">
        <v>32</v>
      </c>
      <c r="P221" s="20" t="str">
        <f t="shared" si="22"/>
        <v/>
      </c>
      <c r="Q221" s="21" t="str">
        <f t="shared" si="23"/>
        <v/>
      </c>
      <c r="R221" s="20">
        <f t="shared" si="24"/>
        <v>17</v>
      </c>
    </row>
    <row r="222" spans="1:18" s="17" customFormat="1" x14ac:dyDescent="0.25">
      <c r="B222" s="18"/>
      <c r="C222" s="18"/>
      <c r="D222" s="17" t="s">
        <v>47</v>
      </c>
      <c r="E222" s="18">
        <v>2914</v>
      </c>
      <c r="F222" s="19">
        <f t="shared" si="21"/>
        <v>842.19653179190755</v>
      </c>
      <c r="H222" s="18" t="s">
        <v>32</v>
      </c>
      <c r="I222" s="18"/>
      <c r="K222" s="17" t="s">
        <v>374</v>
      </c>
      <c r="L222" s="20">
        <v>685</v>
      </c>
      <c r="N222" s="20">
        <v>2999</v>
      </c>
      <c r="O222" s="19" t="s">
        <v>32</v>
      </c>
      <c r="P222" s="20" t="str">
        <f t="shared" si="22"/>
        <v/>
      </c>
      <c r="Q222" s="21" t="str">
        <f t="shared" si="23"/>
        <v/>
      </c>
      <c r="R222" s="20">
        <f t="shared" si="24"/>
        <v>85</v>
      </c>
    </row>
    <row r="223" spans="1:18" s="17" customFormat="1" x14ac:dyDescent="0.25">
      <c r="B223" s="18"/>
      <c r="C223" s="18"/>
      <c r="D223" s="17" t="s">
        <v>32</v>
      </c>
      <c r="E223" s="18" t="s">
        <v>32</v>
      </c>
      <c r="F223" s="19" t="str">
        <f t="shared" si="21"/>
        <v/>
      </c>
      <c r="H223" s="18" t="s">
        <v>32</v>
      </c>
      <c r="I223" s="18"/>
      <c r="K223" s="17" t="s">
        <v>375</v>
      </c>
      <c r="L223" s="20">
        <v>196</v>
      </c>
      <c r="N223" s="20"/>
      <c r="O223" s="19" t="s">
        <v>32</v>
      </c>
      <c r="P223" s="20" t="str">
        <f t="shared" si="22"/>
        <v/>
      </c>
      <c r="Q223" s="21" t="str">
        <f t="shared" si="23"/>
        <v/>
      </c>
      <c r="R223" s="20"/>
    </row>
    <row r="224" spans="1:18" x14ac:dyDescent="0.25">
      <c r="A224" s="2" t="s">
        <v>376</v>
      </c>
      <c r="B224" s="22">
        <v>1957</v>
      </c>
      <c r="C224" s="22">
        <v>1513</v>
      </c>
      <c r="D224" s="2" t="s">
        <v>377</v>
      </c>
      <c r="E224" s="22">
        <v>35643</v>
      </c>
      <c r="F224" s="23">
        <f t="shared" si="21"/>
        <v>10301.445086705202</v>
      </c>
      <c r="G224" s="2"/>
      <c r="H224" s="22">
        <v>44073</v>
      </c>
      <c r="I224" s="22">
        <f>SUM(F224:F226)</f>
        <v>11734.971098265896</v>
      </c>
      <c r="J224" s="2"/>
      <c r="K224" t="s">
        <v>378</v>
      </c>
      <c r="L224" s="24">
        <v>224</v>
      </c>
      <c r="N224" s="24">
        <v>35643</v>
      </c>
      <c r="O224" s="25">
        <v>44071</v>
      </c>
      <c r="P224" s="24">
        <f t="shared" si="22"/>
        <v>2</v>
      </c>
      <c r="Q224" s="21">
        <f t="shared" si="23"/>
        <v>4.5381316511992015E-5</v>
      </c>
      <c r="R224" s="20">
        <f t="shared" si="24"/>
        <v>0</v>
      </c>
    </row>
    <row r="225" spans="1:18" x14ac:dyDescent="0.25">
      <c r="B225" s="22"/>
      <c r="C225" s="22"/>
      <c r="D225" s="2" t="s">
        <v>379</v>
      </c>
      <c r="E225" s="22">
        <v>4123</v>
      </c>
      <c r="F225" s="23">
        <f t="shared" si="21"/>
        <v>1191.6184971098266</v>
      </c>
      <c r="G225" s="2"/>
      <c r="H225" s="22" t="s">
        <v>32</v>
      </c>
      <c r="I225" s="22"/>
      <c r="J225" s="2"/>
      <c r="K225" t="s">
        <v>380</v>
      </c>
      <c r="L225" s="24">
        <v>188</v>
      </c>
      <c r="N225" s="24">
        <v>4123</v>
      </c>
      <c r="O225" s="25" t="s">
        <v>32</v>
      </c>
      <c r="P225" s="24" t="str">
        <f t="shared" si="22"/>
        <v/>
      </c>
      <c r="Q225" s="21" t="str">
        <f t="shared" si="23"/>
        <v/>
      </c>
      <c r="R225" s="20">
        <f t="shared" si="24"/>
        <v>0</v>
      </c>
    </row>
    <row r="226" spans="1:18" x14ac:dyDescent="0.25">
      <c r="B226" s="22"/>
      <c r="C226" s="22"/>
      <c r="D226" s="2" t="s">
        <v>69</v>
      </c>
      <c r="E226" s="22">
        <v>837</v>
      </c>
      <c r="F226" s="23">
        <f t="shared" si="21"/>
        <v>241.90751445086704</v>
      </c>
      <c r="G226" s="2"/>
      <c r="H226" s="22" t="s">
        <v>32</v>
      </c>
      <c r="I226" s="22"/>
      <c r="J226" s="2"/>
      <c r="K226" t="s">
        <v>381</v>
      </c>
      <c r="L226" s="24">
        <v>223</v>
      </c>
      <c r="N226" s="24">
        <v>835</v>
      </c>
      <c r="O226" s="25" t="s">
        <v>32</v>
      </c>
      <c r="P226" s="24" t="str">
        <f t="shared" si="22"/>
        <v/>
      </c>
      <c r="Q226" s="21" t="str">
        <f t="shared" si="23"/>
        <v/>
      </c>
      <c r="R226" s="20">
        <f t="shared" si="24"/>
        <v>-2</v>
      </c>
    </row>
    <row r="227" spans="1:18" x14ac:dyDescent="0.25">
      <c r="B227" s="22"/>
      <c r="C227" s="22"/>
      <c r="D227" s="2" t="s">
        <v>32</v>
      </c>
      <c r="E227" s="22" t="s">
        <v>32</v>
      </c>
      <c r="F227" s="23" t="str">
        <f t="shared" si="21"/>
        <v/>
      </c>
      <c r="G227" s="2"/>
      <c r="H227" s="22" t="s">
        <v>32</v>
      </c>
      <c r="I227" s="22"/>
      <c r="J227" s="2"/>
      <c r="K227" t="s">
        <v>382</v>
      </c>
      <c r="L227" s="24">
        <v>282</v>
      </c>
      <c r="N227" s="24"/>
      <c r="O227" s="25" t="s">
        <v>32</v>
      </c>
      <c r="P227" s="24" t="str">
        <f t="shared" si="22"/>
        <v/>
      </c>
      <c r="Q227" s="21" t="str">
        <f t="shared" si="23"/>
        <v/>
      </c>
      <c r="R227" s="20"/>
    </row>
    <row r="228" spans="1:18" x14ac:dyDescent="0.25">
      <c r="B228" s="22"/>
      <c r="C228" s="22"/>
      <c r="D228" s="2" t="s">
        <v>32</v>
      </c>
      <c r="E228" s="22" t="s">
        <v>32</v>
      </c>
      <c r="F228" s="23" t="str">
        <f t="shared" si="21"/>
        <v/>
      </c>
      <c r="G228" s="2"/>
      <c r="H228" s="22" t="s">
        <v>32</v>
      </c>
      <c r="I228" s="22"/>
      <c r="J228" s="2"/>
      <c r="K228" t="s">
        <v>383</v>
      </c>
      <c r="L228" s="24">
        <v>594</v>
      </c>
      <c r="N228" s="24"/>
      <c r="O228" s="25" t="s">
        <v>32</v>
      </c>
      <c r="P228" s="24" t="str">
        <f t="shared" si="22"/>
        <v/>
      </c>
      <c r="Q228" s="21" t="str">
        <f t="shared" si="23"/>
        <v/>
      </c>
      <c r="R228" s="20"/>
    </row>
    <row r="229" spans="1:18" x14ac:dyDescent="0.25">
      <c r="B229" s="22"/>
      <c r="C229" s="22"/>
      <c r="D229" s="2" t="s">
        <v>32</v>
      </c>
      <c r="E229" s="22" t="s">
        <v>32</v>
      </c>
      <c r="F229" s="23" t="str">
        <f t="shared" si="21"/>
        <v/>
      </c>
      <c r="G229" s="2"/>
      <c r="H229" s="22" t="s">
        <v>32</v>
      </c>
      <c r="I229" s="22"/>
      <c r="J229" s="2"/>
      <c r="K229" t="s">
        <v>384</v>
      </c>
      <c r="L229" s="24">
        <v>183</v>
      </c>
      <c r="N229" s="24"/>
      <c r="O229" s="25" t="s">
        <v>32</v>
      </c>
      <c r="P229" s="24" t="str">
        <f t="shared" si="22"/>
        <v/>
      </c>
      <c r="Q229" s="21" t="str">
        <f t="shared" si="23"/>
        <v/>
      </c>
      <c r="R229" s="20"/>
    </row>
    <row r="230" spans="1:18" x14ac:dyDescent="0.25">
      <c r="B230" s="22"/>
      <c r="C230" s="22"/>
      <c r="D230" s="2" t="s">
        <v>32</v>
      </c>
      <c r="E230" s="22" t="s">
        <v>32</v>
      </c>
      <c r="F230" s="23" t="str">
        <f t="shared" si="21"/>
        <v/>
      </c>
      <c r="G230" s="2"/>
      <c r="H230" s="22" t="s">
        <v>32</v>
      </c>
      <c r="I230" s="22"/>
      <c r="J230" s="2"/>
      <c r="K230" t="s">
        <v>385</v>
      </c>
      <c r="L230" s="24">
        <v>264</v>
      </c>
      <c r="N230" s="24"/>
      <c r="O230" s="25" t="s">
        <v>32</v>
      </c>
      <c r="P230" s="24" t="str">
        <f t="shared" si="22"/>
        <v/>
      </c>
      <c r="Q230" s="21" t="str">
        <f t="shared" si="23"/>
        <v/>
      </c>
      <c r="R230" s="20"/>
    </row>
    <row r="231" spans="1:18" s="17" customFormat="1" x14ac:dyDescent="0.25">
      <c r="A231" s="17" t="s">
        <v>386</v>
      </c>
      <c r="B231" s="18">
        <v>1409</v>
      </c>
      <c r="C231" s="18">
        <v>847</v>
      </c>
      <c r="D231" s="17" t="s">
        <v>387</v>
      </c>
      <c r="E231" s="18">
        <v>22267</v>
      </c>
      <c r="F231" s="19">
        <f t="shared" si="21"/>
        <v>6435.5491329479764</v>
      </c>
      <c r="H231" s="18">
        <v>24523</v>
      </c>
      <c r="I231" s="18">
        <f>F231</f>
        <v>6435.5491329479764</v>
      </c>
      <c r="K231" s="17" t="s">
        <v>386</v>
      </c>
      <c r="L231" s="20">
        <v>1409</v>
      </c>
      <c r="N231" s="20">
        <v>22267</v>
      </c>
      <c r="O231" s="19">
        <v>24523</v>
      </c>
      <c r="P231" s="20">
        <f t="shared" si="22"/>
        <v>0</v>
      </c>
      <c r="Q231" s="21" t="str">
        <f t="shared" si="23"/>
        <v/>
      </c>
      <c r="R231" s="20">
        <f t="shared" si="24"/>
        <v>0</v>
      </c>
    </row>
    <row r="232" spans="1:18" x14ac:dyDescent="0.25">
      <c r="A232" s="2" t="s">
        <v>388</v>
      </c>
      <c r="B232" s="22">
        <v>1013</v>
      </c>
      <c r="C232" s="22">
        <v>863</v>
      </c>
      <c r="D232" s="2" t="s">
        <v>389</v>
      </c>
      <c r="E232" s="22">
        <v>21421</v>
      </c>
      <c r="F232" s="23">
        <f t="shared" si="21"/>
        <v>6191.0404624277453</v>
      </c>
      <c r="G232" s="2"/>
      <c r="H232" s="22">
        <v>23297</v>
      </c>
      <c r="I232" s="22">
        <f>F232</f>
        <v>6191.0404624277453</v>
      </c>
      <c r="J232" s="2"/>
      <c r="K232" t="s">
        <v>388</v>
      </c>
      <c r="L232" s="24">
        <v>1013</v>
      </c>
      <c r="N232" s="24">
        <v>21421</v>
      </c>
      <c r="O232" s="25">
        <v>23297</v>
      </c>
      <c r="P232" s="24">
        <f t="shared" si="22"/>
        <v>0</v>
      </c>
      <c r="Q232" s="21" t="str">
        <f t="shared" si="23"/>
        <v/>
      </c>
      <c r="R232" s="20">
        <f t="shared" si="24"/>
        <v>0</v>
      </c>
    </row>
    <row r="233" spans="1:18" s="17" customFormat="1" x14ac:dyDescent="0.25">
      <c r="A233" s="17" t="s">
        <v>390</v>
      </c>
      <c r="B233" s="18">
        <v>3204</v>
      </c>
      <c r="C233" s="18">
        <v>1964</v>
      </c>
      <c r="D233" s="17" t="s">
        <v>391</v>
      </c>
      <c r="E233" s="18">
        <v>6780</v>
      </c>
      <c r="F233" s="19">
        <f t="shared" si="21"/>
        <v>1959.5375722543354</v>
      </c>
      <c r="H233" s="18">
        <v>54905</v>
      </c>
      <c r="I233" s="18">
        <f>SUM(F233:F238)</f>
        <v>14374.855491329481</v>
      </c>
      <c r="K233" s="17" t="s">
        <v>392</v>
      </c>
      <c r="L233" s="20">
        <v>482</v>
      </c>
      <c r="N233" s="20">
        <v>6780</v>
      </c>
      <c r="O233" s="19">
        <v>54905</v>
      </c>
      <c r="P233" s="20">
        <f t="shared" si="22"/>
        <v>0</v>
      </c>
      <c r="Q233" s="21" t="str">
        <f t="shared" si="23"/>
        <v/>
      </c>
      <c r="R233" s="20">
        <f t="shared" si="24"/>
        <v>0</v>
      </c>
    </row>
    <row r="234" spans="1:18" s="17" customFormat="1" x14ac:dyDescent="0.25">
      <c r="B234" s="18"/>
      <c r="C234" s="18"/>
      <c r="D234" s="17" t="s">
        <v>393</v>
      </c>
      <c r="E234" s="18">
        <v>6180</v>
      </c>
      <c r="F234" s="19">
        <f t="shared" si="21"/>
        <v>1786.1271676300578</v>
      </c>
      <c r="H234" s="18" t="s">
        <v>32</v>
      </c>
      <c r="I234" s="18"/>
      <c r="K234" s="17" t="s">
        <v>394</v>
      </c>
      <c r="L234" s="20">
        <v>532</v>
      </c>
      <c r="N234" s="20">
        <v>6180</v>
      </c>
      <c r="O234" s="19" t="s">
        <v>32</v>
      </c>
      <c r="P234" s="20" t="str">
        <f t="shared" si="22"/>
        <v/>
      </c>
      <c r="Q234" s="21" t="str">
        <f t="shared" si="23"/>
        <v/>
      </c>
      <c r="R234" s="20">
        <f t="shared" si="24"/>
        <v>0</v>
      </c>
    </row>
    <row r="235" spans="1:18" s="17" customFormat="1" x14ac:dyDescent="0.25">
      <c r="B235" s="18"/>
      <c r="C235" s="18"/>
      <c r="D235" s="17" t="s">
        <v>395</v>
      </c>
      <c r="E235" s="18">
        <v>9115</v>
      </c>
      <c r="F235" s="19">
        <f t="shared" si="21"/>
        <v>2634.3930635838151</v>
      </c>
      <c r="H235" s="18" t="s">
        <v>32</v>
      </c>
      <c r="I235" s="18"/>
      <c r="K235" s="17" t="s">
        <v>396</v>
      </c>
      <c r="L235" s="20">
        <v>377</v>
      </c>
      <c r="N235" s="20">
        <v>9115</v>
      </c>
      <c r="O235" s="19" t="s">
        <v>32</v>
      </c>
      <c r="P235" s="20" t="str">
        <f t="shared" si="22"/>
        <v/>
      </c>
      <c r="Q235" s="21" t="str">
        <f t="shared" si="23"/>
        <v/>
      </c>
      <c r="R235" s="20">
        <f t="shared" si="24"/>
        <v>0</v>
      </c>
    </row>
    <row r="236" spans="1:18" s="17" customFormat="1" x14ac:dyDescent="0.25">
      <c r="B236" s="18"/>
      <c r="C236" s="18"/>
      <c r="D236" s="17" t="s">
        <v>397</v>
      </c>
      <c r="E236" s="18">
        <v>7718</v>
      </c>
      <c r="F236" s="19">
        <f t="shared" si="21"/>
        <v>2230.6358381502891</v>
      </c>
      <c r="H236" s="18" t="s">
        <v>32</v>
      </c>
      <c r="I236" s="18"/>
      <c r="K236" s="17" t="s">
        <v>398</v>
      </c>
      <c r="L236" s="20">
        <v>464</v>
      </c>
      <c r="N236" s="20">
        <v>7718</v>
      </c>
      <c r="O236" s="19" t="s">
        <v>32</v>
      </c>
      <c r="P236" s="20" t="str">
        <f t="shared" si="22"/>
        <v/>
      </c>
      <c r="Q236" s="21" t="str">
        <f t="shared" si="23"/>
        <v/>
      </c>
      <c r="R236" s="20">
        <f t="shared" si="24"/>
        <v>0</v>
      </c>
    </row>
    <row r="237" spans="1:18" s="17" customFormat="1" x14ac:dyDescent="0.25">
      <c r="B237" s="18"/>
      <c r="C237" s="18"/>
      <c r="D237" s="17" t="s">
        <v>399</v>
      </c>
      <c r="E237" s="18">
        <v>12418</v>
      </c>
      <c r="F237" s="19">
        <f t="shared" si="21"/>
        <v>3589.0173410404623</v>
      </c>
      <c r="H237" s="18" t="s">
        <v>32</v>
      </c>
      <c r="I237" s="18"/>
      <c r="K237" s="17" t="s">
        <v>400</v>
      </c>
      <c r="L237" s="20">
        <v>592</v>
      </c>
      <c r="N237" s="20">
        <v>12418</v>
      </c>
      <c r="O237" s="19" t="s">
        <v>32</v>
      </c>
      <c r="P237" s="20" t="str">
        <f t="shared" si="22"/>
        <v/>
      </c>
      <c r="Q237" s="21" t="str">
        <f t="shared" si="23"/>
        <v/>
      </c>
      <c r="R237" s="20">
        <f t="shared" si="24"/>
        <v>0</v>
      </c>
    </row>
    <row r="238" spans="1:18" s="17" customFormat="1" x14ac:dyDescent="0.25">
      <c r="B238" s="18"/>
      <c r="C238" s="18"/>
      <c r="D238" s="17" t="s">
        <v>401</v>
      </c>
      <c r="E238" s="18">
        <v>7526</v>
      </c>
      <c r="F238" s="19">
        <f t="shared" si="21"/>
        <v>2175.1445086705203</v>
      </c>
      <c r="H238" s="18" t="s">
        <v>32</v>
      </c>
      <c r="I238" s="18"/>
      <c r="K238" s="17" t="s">
        <v>402</v>
      </c>
      <c r="L238" s="20">
        <v>465</v>
      </c>
      <c r="N238" s="20">
        <v>7526</v>
      </c>
      <c r="O238" s="19" t="s">
        <v>32</v>
      </c>
      <c r="P238" s="20" t="str">
        <f t="shared" si="22"/>
        <v/>
      </c>
      <c r="Q238" s="21" t="str">
        <f t="shared" si="23"/>
        <v/>
      </c>
      <c r="R238" s="20">
        <f t="shared" si="24"/>
        <v>0</v>
      </c>
    </row>
    <row r="239" spans="1:18" s="17" customFormat="1" x14ac:dyDescent="0.25">
      <c r="B239" s="18"/>
      <c r="C239" s="18"/>
      <c r="D239" s="17" t="s">
        <v>32</v>
      </c>
      <c r="E239" s="18" t="s">
        <v>32</v>
      </c>
      <c r="F239" s="19" t="str">
        <f t="shared" si="21"/>
        <v/>
      </c>
      <c r="H239" s="18" t="s">
        <v>32</v>
      </c>
      <c r="I239" s="18"/>
      <c r="K239" s="17" t="s">
        <v>403</v>
      </c>
      <c r="L239" s="20">
        <v>292</v>
      </c>
      <c r="N239" s="20"/>
      <c r="O239" s="19" t="s">
        <v>32</v>
      </c>
      <c r="P239" s="20" t="str">
        <f t="shared" si="22"/>
        <v/>
      </c>
      <c r="Q239" s="21" t="str">
        <f t="shared" si="23"/>
        <v/>
      </c>
      <c r="R239" s="20"/>
    </row>
    <row r="240" spans="1:18" x14ac:dyDescent="0.25">
      <c r="A240" s="2" t="s">
        <v>404</v>
      </c>
      <c r="B240" s="22">
        <v>924</v>
      </c>
      <c r="C240" s="22">
        <v>625</v>
      </c>
      <c r="D240" s="2" t="s">
        <v>405</v>
      </c>
      <c r="E240" s="22">
        <v>16036</v>
      </c>
      <c r="F240" s="23">
        <f t="shared" si="21"/>
        <v>4634.6820809248557</v>
      </c>
      <c r="G240" s="2"/>
      <c r="H240" s="22">
        <v>17585</v>
      </c>
      <c r="I240" s="22">
        <f>F240</f>
        <v>4634.6820809248557</v>
      </c>
      <c r="J240" s="2"/>
      <c r="K240" t="s">
        <v>404</v>
      </c>
      <c r="L240" s="24">
        <v>924</v>
      </c>
      <c r="N240" s="24">
        <v>16036</v>
      </c>
      <c r="O240" s="25">
        <v>17585</v>
      </c>
      <c r="P240" s="24">
        <f t="shared" si="22"/>
        <v>0</v>
      </c>
      <c r="Q240" s="21" t="str">
        <f t="shared" si="23"/>
        <v/>
      </c>
      <c r="R240" s="20">
        <f t="shared" si="24"/>
        <v>0</v>
      </c>
    </row>
    <row r="241" spans="1:18" s="17" customFormat="1" x14ac:dyDescent="0.25">
      <c r="A241" s="17" t="s">
        <v>406</v>
      </c>
      <c r="B241" s="18">
        <v>2401</v>
      </c>
      <c r="C241" s="18">
        <v>1276</v>
      </c>
      <c r="D241" s="17" t="s">
        <v>407</v>
      </c>
      <c r="E241" s="18">
        <v>353</v>
      </c>
      <c r="F241" s="19">
        <f t="shared" si="21"/>
        <v>102.02312138728324</v>
      </c>
      <c r="H241" s="18">
        <v>37574</v>
      </c>
      <c r="I241" s="18">
        <f>SUM(F241:F243)</f>
        <v>9796.8208092485547</v>
      </c>
      <c r="K241" s="17" t="s">
        <v>408</v>
      </c>
      <c r="L241" s="20">
        <v>457</v>
      </c>
      <c r="N241" s="20">
        <v>356</v>
      </c>
      <c r="O241" s="19">
        <v>37568</v>
      </c>
      <c r="P241" s="20">
        <f t="shared" si="22"/>
        <v>6</v>
      </c>
      <c r="Q241" s="21">
        <f t="shared" si="23"/>
        <v>1.5971039182282793E-4</v>
      </c>
      <c r="R241" s="20">
        <f t="shared" si="24"/>
        <v>3</v>
      </c>
    </row>
    <row r="242" spans="1:18" s="17" customFormat="1" x14ac:dyDescent="0.25">
      <c r="B242" s="18"/>
      <c r="C242" s="18"/>
      <c r="D242" s="17" t="s">
        <v>409</v>
      </c>
      <c r="E242" s="18">
        <v>33120</v>
      </c>
      <c r="F242" s="19">
        <f t="shared" si="21"/>
        <v>9572.2543352601151</v>
      </c>
      <c r="H242" s="18" t="s">
        <v>32</v>
      </c>
      <c r="I242" s="18"/>
      <c r="K242" s="17" t="s">
        <v>410</v>
      </c>
      <c r="L242" s="20">
        <v>501</v>
      </c>
      <c r="N242" s="20">
        <v>33120</v>
      </c>
      <c r="O242" s="19" t="s">
        <v>32</v>
      </c>
      <c r="P242" s="20" t="str">
        <f t="shared" si="22"/>
        <v/>
      </c>
      <c r="Q242" s="21" t="str">
        <f t="shared" si="23"/>
        <v/>
      </c>
      <c r="R242" s="20">
        <f t="shared" si="24"/>
        <v>0</v>
      </c>
    </row>
    <row r="243" spans="1:18" s="17" customFormat="1" x14ac:dyDescent="0.25">
      <c r="B243" s="18"/>
      <c r="C243" s="18"/>
      <c r="D243" s="17" t="s">
        <v>61</v>
      </c>
      <c r="E243" s="18">
        <v>424</v>
      </c>
      <c r="F243" s="19">
        <f t="shared" si="21"/>
        <v>122.54335260115607</v>
      </c>
      <c r="H243" s="18" t="s">
        <v>32</v>
      </c>
      <c r="I243" s="18"/>
      <c r="K243" s="17" t="s">
        <v>411</v>
      </c>
      <c r="L243" s="20">
        <v>555</v>
      </c>
      <c r="N243" s="20">
        <v>415</v>
      </c>
      <c r="O243" s="19" t="s">
        <v>32</v>
      </c>
      <c r="P243" s="20" t="str">
        <f t="shared" si="22"/>
        <v/>
      </c>
      <c r="Q243" s="21" t="str">
        <f t="shared" si="23"/>
        <v/>
      </c>
      <c r="R243" s="20">
        <f t="shared" si="24"/>
        <v>-9</v>
      </c>
    </row>
    <row r="244" spans="1:18" s="17" customFormat="1" x14ac:dyDescent="0.25">
      <c r="B244" s="18"/>
      <c r="C244" s="18"/>
      <c r="D244" s="17" t="s">
        <v>32</v>
      </c>
      <c r="E244" s="18" t="s">
        <v>32</v>
      </c>
      <c r="F244" s="19" t="str">
        <f t="shared" si="21"/>
        <v/>
      </c>
      <c r="H244" s="18" t="s">
        <v>32</v>
      </c>
      <c r="I244" s="18"/>
      <c r="K244" s="17" t="s">
        <v>412</v>
      </c>
      <c r="L244" s="20">
        <v>583</v>
      </c>
      <c r="N244" s="20"/>
      <c r="O244" s="19" t="s">
        <v>32</v>
      </c>
      <c r="P244" s="20" t="str">
        <f t="shared" si="22"/>
        <v/>
      </c>
      <c r="Q244" s="21" t="str">
        <f t="shared" si="23"/>
        <v/>
      </c>
      <c r="R244" s="20"/>
    </row>
    <row r="245" spans="1:18" s="17" customFormat="1" x14ac:dyDescent="0.25">
      <c r="B245" s="18"/>
      <c r="C245" s="18"/>
      <c r="D245" s="17" t="s">
        <v>32</v>
      </c>
      <c r="E245" s="18" t="s">
        <v>32</v>
      </c>
      <c r="F245" s="19" t="str">
        <f t="shared" si="21"/>
        <v/>
      </c>
      <c r="H245" s="18" t="s">
        <v>32</v>
      </c>
      <c r="I245" s="18"/>
      <c r="K245" s="17" t="s">
        <v>413</v>
      </c>
      <c r="L245" s="20">
        <v>305</v>
      </c>
      <c r="N245" s="20"/>
      <c r="O245" s="19" t="s">
        <v>32</v>
      </c>
      <c r="P245" s="20" t="str">
        <f t="shared" si="22"/>
        <v/>
      </c>
      <c r="Q245" s="21" t="str">
        <f t="shared" si="23"/>
        <v/>
      </c>
      <c r="R245" s="20"/>
    </row>
    <row r="246" spans="1:18" x14ac:dyDescent="0.25">
      <c r="A246" s="2" t="s">
        <v>414</v>
      </c>
      <c r="B246" s="22">
        <v>811</v>
      </c>
      <c r="C246" s="22">
        <v>442</v>
      </c>
      <c r="D246" s="2" t="s">
        <v>69</v>
      </c>
      <c r="E246" s="22">
        <v>10746</v>
      </c>
      <c r="F246" s="23">
        <f t="shared" si="21"/>
        <v>3105.7803468208094</v>
      </c>
      <c r="G246" s="2"/>
      <c r="H246" s="22">
        <v>11999</v>
      </c>
      <c r="I246" s="22">
        <f>F246</f>
        <v>3105.7803468208094</v>
      </c>
      <c r="J246" s="2"/>
      <c r="K246" t="s">
        <v>414</v>
      </c>
      <c r="L246" s="24">
        <v>811</v>
      </c>
      <c r="N246" s="24">
        <v>10390</v>
      </c>
      <c r="O246" s="25">
        <v>11643</v>
      </c>
      <c r="P246" s="24">
        <f t="shared" si="22"/>
        <v>356</v>
      </c>
      <c r="Q246" s="21">
        <f t="shared" si="23"/>
        <v>3.0576311947092673E-2</v>
      </c>
      <c r="R246" s="20">
        <f t="shared" si="24"/>
        <v>-356</v>
      </c>
    </row>
    <row r="247" spans="1:18" s="17" customFormat="1" x14ac:dyDescent="0.25">
      <c r="A247" s="17" t="s">
        <v>415</v>
      </c>
      <c r="B247" s="18">
        <v>1145</v>
      </c>
      <c r="C247" s="18">
        <v>715</v>
      </c>
      <c r="D247" s="17" t="s">
        <v>123</v>
      </c>
      <c r="E247" s="18">
        <v>17750</v>
      </c>
      <c r="F247" s="19">
        <f t="shared" si="21"/>
        <v>5130.0578034682085</v>
      </c>
      <c r="H247" s="18">
        <v>19610</v>
      </c>
      <c r="I247" s="18">
        <f>F247</f>
        <v>5130.0578034682085</v>
      </c>
      <c r="K247" s="17" t="s">
        <v>415</v>
      </c>
      <c r="L247" s="20">
        <v>1145</v>
      </c>
      <c r="N247" s="20">
        <v>17672</v>
      </c>
      <c r="O247" s="19">
        <v>19532</v>
      </c>
      <c r="P247" s="20">
        <f t="shared" si="22"/>
        <v>78</v>
      </c>
      <c r="Q247" s="21">
        <f t="shared" si="23"/>
        <v>3.9934466516485766E-3</v>
      </c>
      <c r="R247" s="20">
        <f t="shared" si="24"/>
        <v>-78</v>
      </c>
    </row>
    <row r="248" spans="1:18" x14ac:dyDescent="0.25">
      <c r="A248" s="2" t="s">
        <v>416</v>
      </c>
      <c r="B248" s="22">
        <v>507</v>
      </c>
      <c r="C248" s="22">
        <v>355</v>
      </c>
      <c r="D248" s="2" t="s">
        <v>41</v>
      </c>
      <c r="E248" s="22">
        <v>9831</v>
      </c>
      <c r="F248" s="23">
        <f t="shared" si="21"/>
        <v>2841.3294797687863</v>
      </c>
      <c r="G248" s="2"/>
      <c r="H248" s="22">
        <v>10693</v>
      </c>
      <c r="I248" s="22">
        <f>F248</f>
        <v>2841.3294797687863</v>
      </c>
      <c r="J248" s="2"/>
      <c r="K248" t="s">
        <v>416</v>
      </c>
      <c r="L248" s="24">
        <v>507</v>
      </c>
      <c r="N248" s="24">
        <v>10169</v>
      </c>
      <c r="O248" s="25">
        <v>11031</v>
      </c>
      <c r="P248" s="24">
        <f t="shared" si="22"/>
        <v>-338</v>
      </c>
      <c r="Q248" s="21">
        <f t="shared" si="23"/>
        <v>-3.0640921040703473E-2</v>
      </c>
      <c r="R248" s="20">
        <f t="shared" si="24"/>
        <v>338</v>
      </c>
    </row>
    <row r="249" spans="1:18" s="17" customFormat="1" x14ac:dyDescent="0.25">
      <c r="A249" s="17" t="s">
        <v>417</v>
      </c>
      <c r="B249" s="18">
        <v>748</v>
      </c>
      <c r="C249" s="18">
        <v>496</v>
      </c>
      <c r="D249" s="17" t="s">
        <v>418</v>
      </c>
      <c r="E249" s="18">
        <v>13052</v>
      </c>
      <c r="F249" s="19">
        <f t="shared" si="21"/>
        <v>3772.2543352601156</v>
      </c>
      <c r="H249" s="18">
        <v>14296</v>
      </c>
      <c r="I249" s="18">
        <f>F249</f>
        <v>3772.2543352601156</v>
      </c>
      <c r="K249" s="17" t="s">
        <v>417</v>
      </c>
      <c r="L249" s="20">
        <v>748</v>
      </c>
      <c r="N249" s="20">
        <v>13052</v>
      </c>
      <c r="O249" s="19">
        <v>14296</v>
      </c>
      <c r="P249" s="20">
        <f t="shared" si="22"/>
        <v>0</v>
      </c>
      <c r="Q249" s="21" t="str">
        <f t="shared" si="23"/>
        <v/>
      </c>
      <c r="R249" s="20">
        <f t="shared" si="24"/>
        <v>0</v>
      </c>
    </row>
    <row r="250" spans="1:18" x14ac:dyDescent="0.25">
      <c r="A250" s="2" t="s">
        <v>419</v>
      </c>
      <c r="B250" s="22">
        <v>432</v>
      </c>
      <c r="C250" s="22">
        <v>317</v>
      </c>
      <c r="D250" s="2" t="s">
        <v>420</v>
      </c>
      <c r="E250" s="22">
        <v>6166</v>
      </c>
      <c r="F250" s="23">
        <f t="shared" si="21"/>
        <v>1782.0809248554913</v>
      </c>
      <c r="G250" s="2"/>
      <c r="H250" s="22">
        <v>9825</v>
      </c>
      <c r="I250" s="22">
        <f>SUM(F250:F251)</f>
        <v>2623.1213872832368</v>
      </c>
      <c r="J250" s="2"/>
      <c r="K250" t="s">
        <v>419</v>
      </c>
      <c r="L250" s="24">
        <v>432</v>
      </c>
      <c r="N250" s="24">
        <v>6166</v>
      </c>
      <c r="O250" s="25">
        <v>9773</v>
      </c>
      <c r="P250" s="24">
        <f t="shared" si="22"/>
        <v>52</v>
      </c>
      <c r="Q250" s="21">
        <f t="shared" si="23"/>
        <v>5.3207817456257037E-3</v>
      </c>
      <c r="R250" s="20">
        <f t="shared" si="24"/>
        <v>0</v>
      </c>
    </row>
    <row r="251" spans="1:18" x14ac:dyDescent="0.25">
      <c r="B251" s="22"/>
      <c r="C251" s="22"/>
      <c r="D251" s="2" t="s">
        <v>421</v>
      </c>
      <c r="E251" s="22">
        <v>2910</v>
      </c>
      <c r="F251" s="23">
        <f t="shared" si="21"/>
        <v>841.04046242774564</v>
      </c>
      <c r="G251" s="2"/>
      <c r="H251" s="22" t="s">
        <v>32</v>
      </c>
      <c r="I251" s="22"/>
      <c r="J251" s="2"/>
      <c r="L251" s="24"/>
      <c r="N251" s="24">
        <v>2858</v>
      </c>
      <c r="O251" s="25" t="s">
        <v>32</v>
      </c>
      <c r="P251" s="24" t="str">
        <f t="shared" si="22"/>
        <v/>
      </c>
      <c r="Q251" s="21" t="str">
        <f t="shared" si="23"/>
        <v/>
      </c>
      <c r="R251" s="20">
        <f t="shared" si="24"/>
        <v>-52</v>
      </c>
    </row>
    <row r="252" spans="1:18" s="17" customFormat="1" x14ac:dyDescent="0.25">
      <c r="A252" s="17" t="s">
        <v>422</v>
      </c>
      <c r="B252" s="18">
        <v>896</v>
      </c>
      <c r="C252" s="18">
        <v>621</v>
      </c>
      <c r="D252" s="17" t="s">
        <v>423</v>
      </c>
      <c r="E252" s="18">
        <v>16032</v>
      </c>
      <c r="F252" s="19">
        <f t="shared" si="21"/>
        <v>4633.5260115606934</v>
      </c>
      <c r="H252" s="18">
        <v>17549</v>
      </c>
      <c r="I252" s="18">
        <f t="shared" ref="I252:I259" si="25">F252</f>
        <v>4633.5260115606934</v>
      </c>
      <c r="K252" s="17" t="s">
        <v>422</v>
      </c>
      <c r="L252" s="20">
        <v>896</v>
      </c>
      <c r="N252" s="20">
        <v>16032</v>
      </c>
      <c r="O252" s="19">
        <v>17549</v>
      </c>
      <c r="P252" s="20">
        <f t="shared" si="22"/>
        <v>0</v>
      </c>
      <c r="Q252" s="21" t="str">
        <f t="shared" si="23"/>
        <v/>
      </c>
      <c r="R252" s="20">
        <f t="shared" si="24"/>
        <v>0</v>
      </c>
    </row>
    <row r="253" spans="1:18" x14ac:dyDescent="0.25">
      <c r="A253" s="2" t="s">
        <v>424</v>
      </c>
      <c r="B253" s="22">
        <v>786</v>
      </c>
      <c r="C253" s="22">
        <v>401</v>
      </c>
      <c r="D253" s="2" t="s">
        <v>337</v>
      </c>
      <c r="E253" s="22">
        <v>10416</v>
      </c>
      <c r="F253" s="23">
        <f t="shared" si="21"/>
        <v>3010.4046242774566</v>
      </c>
      <c r="G253" s="2"/>
      <c r="H253" s="22">
        <v>11603</v>
      </c>
      <c r="I253" s="22">
        <f t="shared" si="25"/>
        <v>3010.4046242774566</v>
      </c>
      <c r="J253" s="2"/>
      <c r="K253" t="s">
        <v>424</v>
      </c>
      <c r="L253" s="24">
        <v>786</v>
      </c>
      <c r="N253" s="24">
        <v>10542</v>
      </c>
      <c r="O253" s="25">
        <v>11729</v>
      </c>
      <c r="P253" s="24">
        <f t="shared" si="22"/>
        <v>-126</v>
      </c>
      <c r="Q253" s="21">
        <f t="shared" si="23"/>
        <v>-1.0742603802540711E-2</v>
      </c>
      <c r="R253" s="20">
        <f t="shared" si="24"/>
        <v>126</v>
      </c>
    </row>
    <row r="254" spans="1:18" s="17" customFormat="1" x14ac:dyDescent="0.25">
      <c r="A254" s="17" t="s">
        <v>425</v>
      </c>
      <c r="B254" s="18">
        <v>683</v>
      </c>
      <c r="C254" s="18">
        <v>368</v>
      </c>
      <c r="D254" s="17" t="s">
        <v>426</v>
      </c>
      <c r="E254" s="18">
        <v>10689</v>
      </c>
      <c r="F254" s="19">
        <f t="shared" si="21"/>
        <v>3089.3063583815028</v>
      </c>
      <c r="H254" s="18">
        <v>11740</v>
      </c>
      <c r="I254" s="18">
        <f t="shared" si="25"/>
        <v>3089.3063583815028</v>
      </c>
      <c r="K254" s="17" t="s">
        <v>425</v>
      </c>
      <c r="L254" s="20">
        <v>683</v>
      </c>
      <c r="N254" s="20">
        <v>10689</v>
      </c>
      <c r="O254" s="19">
        <v>11740</v>
      </c>
      <c r="P254" s="20">
        <f t="shared" si="22"/>
        <v>0</v>
      </c>
      <c r="Q254" s="21" t="str">
        <f t="shared" si="23"/>
        <v/>
      </c>
      <c r="R254" s="20">
        <f t="shared" si="24"/>
        <v>0</v>
      </c>
    </row>
    <row r="255" spans="1:18" x14ac:dyDescent="0.25">
      <c r="A255" s="2" t="s">
        <v>427</v>
      </c>
      <c r="B255" s="22">
        <v>1122</v>
      </c>
      <c r="C255" s="22">
        <v>617</v>
      </c>
      <c r="D255" s="2" t="s">
        <v>428</v>
      </c>
      <c r="E255" s="22">
        <v>15125</v>
      </c>
      <c r="F255" s="23">
        <f t="shared" si="21"/>
        <v>4371.3872832369943</v>
      </c>
      <c r="G255" s="2"/>
      <c r="H255" s="22">
        <v>16864</v>
      </c>
      <c r="I255" s="22">
        <f t="shared" si="25"/>
        <v>4371.3872832369943</v>
      </c>
      <c r="J255" s="2"/>
      <c r="K255" t="s">
        <v>427</v>
      </c>
      <c r="L255" s="24">
        <v>1122</v>
      </c>
      <c r="N255" s="24">
        <v>15125</v>
      </c>
      <c r="O255" s="25">
        <v>16864</v>
      </c>
      <c r="P255" s="24">
        <f t="shared" si="22"/>
        <v>0</v>
      </c>
      <c r="Q255" s="21" t="str">
        <f t="shared" si="23"/>
        <v/>
      </c>
      <c r="R255" s="20">
        <f t="shared" si="24"/>
        <v>0</v>
      </c>
    </row>
    <row r="256" spans="1:18" s="17" customFormat="1" x14ac:dyDescent="0.25">
      <c r="A256" s="17" t="s">
        <v>429</v>
      </c>
      <c r="B256" s="18">
        <v>1219</v>
      </c>
      <c r="C256" s="18">
        <v>749</v>
      </c>
      <c r="D256" s="17" t="s">
        <v>430</v>
      </c>
      <c r="E256" s="18">
        <v>18350</v>
      </c>
      <c r="F256" s="19">
        <f t="shared" si="21"/>
        <v>5303.4682080924858</v>
      </c>
      <c r="H256" s="18">
        <v>20318</v>
      </c>
      <c r="I256" s="18">
        <f t="shared" si="25"/>
        <v>5303.4682080924858</v>
      </c>
      <c r="K256" s="17" t="s">
        <v>429</v>
      </c>
      <c r="L256" s="20">
        <v>1219</v>
      </c>
      <c r="N256" s="20">
        <v>18350</v>
      </c>
      <c r="O256" s="19">
        <v>20318</v>
      </c>
      <c r="P256" s="20">
        <f t="shared" si="22"/>
        <v>0</v>
      </c>
      <c r="Q256" s="21" t="str">
        <f t="shared" si="23"/>
        <v/>
      </c>
      <c r="R256" s="20">
        <f t="shared" si="24"/>
        <v>0</v>
      </c>
    </row>
    <row r="257" spans="1:18" x14ac:dyDescent="0.25">
      <c r="A257" s="2" t="s">
        <v>431</v>
      </c>
      <c r="B257" s="22">
        <v>104</v>
      </c>
      <c r="C257" s="22">
        <v>76</v>
      </c>
      <c r="D257" s="2" t="s">
        <v>303</v>
      </c>
      <c r="E257" s="22">
        <v>2046</v>
      </c>
      <c r="F257" s="23">
        <f t="shared" si="21"/>
        <v>591.32947976878609</v>
      </c>
      <c r="G257" s="2"/>
      <c r="H257" s="22">
        <v>2226</v>
      </c>
      <c r="I257" s="22">
        <f t="shared" si="25"/>
        <v>591.32947976878609</v>
      </c>
      <c r="J257" s="2"/>
      <c r="K257" t="s">
        <v>431</v>
      </c>
      <c r="L257" s="24">
        <v>104</v>
      </c>
      <c r="N257" s="24">
        <v>2064</v>
      </c>
      <c r="O257" s="25">
        <v>2244</v>
      </c>
      <c r="P257" s="24">
        <f t="shared" si="22"/>
        <v>-18</v>
      </c>
      <c r="Q257" s="21">
        <f t="shared" si="23"/>
        <v>-8.0213903743315516E-3</v>
      </c>
      <c r="R257" s="20">
        <f t="shared" si="24"/>
        <v>18</v>
      </c>
    </row>
    <row r="258" spans="1:18" s="17" customFormat="1" x14ac:dyDescent="0.25">
      <c r="A258" s="17" t="s">
        <v>432</v>
      </c>
      <c r="B258" s="18">
        <v>1347</v>
      </c>
      <c r="C258" s="18">
        <v>734</v>
      </c>
      <c r="D258" s="17" t="s">
        <v>433</v>
      </c>
      <c r="E258" s="18">
        <v>18080</v>
      </c>
      <c r="F258" s="19">
        <f t="shared" si="21"/>
        <v>5225.4335260115604</v>
      </c>
      <c r="H258" s="18">
        <v>20161</v>
      </c>
      <c r="I258" s="18">
        <f t="shared" si="25"/>
        <v>5225.4335260115604</v>
      </c>
      <c r="K258" s="17" t="s">
        <v>432</v>
      </c>
      <c r="L258" s="20">
        <v>1347</v>
      </c>
      <c r="N258" s="20">
        <v>18080</v>
      </c>
      <c r="O258" s="19">
        <v>20161</v>
      </c>
      <c r="P258" s="20">
        <f t="shared" si="22"/>
        <v>0</v>
      </c>
      <c r="Q258" s="21" t="str">
        <f t="shared" si="23"/>
        <v/>
      </c>
      <c r="R258" s="20">
        <f t="shared" si="24"/>
        <v>0</v>
      </c>
    </row>
    <row r="259" spans="1:18" x14ac:dyDescent="0.25">
      <c r="A259" s="2" t="s">
        <v>434</v>
      </c>
      <c r="B259" s="22">
        <v>1722</v>
      </c>
      <c r="C259" s="22">
        <v>1029</v>
      </c>
      <c r="D259" s="2" t="s">
        <v>30</v>
      </c>
      <c r="E259" s="22">
        <v>23192</v>
      </c>
      <c r="F259" s="23">
        <f t="shared" si="21"/>
        <v>6702.8901734104047</v>
      </c>
      <c r="G259" s="2"/>
      <c r="H259" s="22">
        <v>25943</v>
      </c>
      <c r="I259" s="22">
        <f t="shared" si="25"/>
        <v>6702.8901734104047</v>
      </c>
      <c r="J259" s="2"/>
      <c r="K259" t="s">
        <v>434</v>
      </c>
      <c r="L259" s="24">
        <v>1722</v>
      </c>
      <c r="N259" s="24">
        <v>22861</v>
      </c>
      <c r="O259" s="25">
        <v>25612</v>
      </c>
      <c r="P259" s="24">
        <f t="shared" si="22"/>
        <v>331</v>
      </c>
      <c r="Q259" s="21">
        <f t="shared" si="23"/>
        <v>1.2923629548649071E-2</v>
      </c>
      <c r="R259" s="20">
        <f t="shared" si="24"/>
        <v>-331</v>
      </c>
    </row>
    <row r="260" spans="1:18" s="17" customFormat="1" x14ac:dyDescent="0.25">
      <c r="A260" s="17" t="s">
        <v>435</v>
      </c>
      <c r="B260" s="18">
        <v>1959</v>
      </c>
      <c r="C260" s="18">
        <v>849</v>
      </c>
      <c r="D260" s="17" t="s">
        <v>436</v>
      </c>
      <c r="E260" s="18">
        <v>8845</v>
      </c>
      <c r="F260" s="19">
        <f t="shared" si="21"/>
        <v>2556.3583815028901</v>
      </c>
      <c r="H260" s="18">
        <v>24040</v>
      </c>
      <c r="I260" s="18">
        <f>SUM(F260:F261)</f>
        <v>6136.4161849710981</v>
      </c>
      <c r="K260" s="17" t="s">
        <v>435</v>
      </c>
      <c r="L260" s="20">
        <v>1959</v>
      </c>
      <c r="N260" s="20">
        <v>8845</v>
      </c>
      <c r="O260" s="19">
        <v>24040</v>
      </c>
      <c r="P260" s="20">
        <f t="shared" si="22"/>
        <v>0</v>
      </c>
      <c r="Q260" s="21" t="str">
        <f t="shared" si="23"/>
        <v/>
      </c>
      <c r="R260" s="20">
        <f t="shared" si="24"/>
        <v>0</v>
      </c>
    </row>
    <row r="261" spans="1:18" s="17" customFormat="1" x14ac:dyDescent="0.25">
      <c r="B261" s="18"/>
      <c r="C261" s="18"/>
      <c r="D261" s="17" t="s">
        <v>437</v>
      </c>
      <c r="E261" s="18">
        <v>12387</v>
      </c>
      <c r="F261" s="19">
        <f t="shared" si="21"/>
        <v>3580.057803468208</v>
      </c>
      <c r="H261" s="18" t="s">
        <v>32</v>
      </c>
      <c r="I261" s="18"/>
      <c r="L261" s="20"/>
      <c r="N261" s="20">
        <v>12387</v>
      </c>
      <c r="O261" s="19" t="s">
        <v>32</v>
      </c>
      <c r="P261" s="20" t="str">
        <f t="shared" si="22"/>
        <v/>
      </c>
      <c r="Q261" s="21" t="str">
        <f t="shared" si="23"/>
        <v/>
      </c>
      <c r="R261" s="20">
        <f t="shared" si="24"/>
        <v>0</v>
      </c>
    </row>
    <row r="262" spans="1:18" x14ac:dyDescent="0.25">
      <c r="A262" s="2" t="s">
        <v>438</v>
      </c>
      <c r="B262" s="22">
        <v>1950</v>
      </c>
      <c r="C262" s="22">
        <v>1506</v>
      </c>
      <c r="D262" s="2" t="s">
        <v>439</v>
      </c>
      <c r="E262" s="22">
        <v>37783</v>
      </c>
      <c r="F262" s="23">
        <f t="shared" ref="F262:F325" si="26">IF($E262="", "",$E262*1000000/$E$350)</f>
        <v>10919.942196531792</v>
      </c>
      <c r="G262" s="2"/>
      <c r="H262" s="22">
        <v>41239</v>
      </c>
      <c r="I262" s="22">
        <f>F262</f>
        <v>10919.942196531792</v>
      </c>
      <c r="J262" s="2"/>
      <c r="K262" t="s">
        <v>438</v>
      </c>
      <c r="L262" s="24">
        <v>1950</v>
      </c>
      <c r="N262" s="24">
        <v>37783</v>
      </c>
      <c r="O262" s="25">
        <v>41239</v>
      </c>
      <c r="P262" s="24">
        <f t="shared" ref="P262:P325" si="27">IFERROR(H262-O262,"")</f>
        <v>0</v>
      </c>
      <c r="Q262" s="21" t="str">
        <f t="shared" ref="Q262:Q325" si="28">IFERROR(IF(P262&lt;&gt;0,P262/O262,""),"")</f>
        <v/>
      </c>
      <c r="R262" s="20">
        <f t="shared" ref="R262:R325" si="29">N262-E262</f>
        <v>0</v>
      </c>
    </row>
    <row r="263" spans="1:18" s="17" customFormat="1" x14ac:dyDescent="0.25">
      <c r="A263" s="17" t="s">
        <v>440</v>
      </c>
      <c r="B263" s="18">
        <v>1379</v>
      </c>
      <c r="C263" s="18">
        <v>776</v>
      </c>
      <c r="D263" s="17" t="s">
        <v>441</v>
      </c>
      <c r="E263" s="18">
        <v>19296</v>
      </c>
      <c r="F263" s="19">
        <f t="shared" si="26"/>
        <v>5576.8786127167632</v>
      </c>
      <c r="H263" s="18">
        <v>21451</v>
      </c>
      <c r="I263" s="18">
        <f>F263</f>
        <v>5576.8786127167632</v>
      </c>
      <c r="K263" s="17" t="s">
        <v>440</v>
      </c>
      <c r="L263" s="20">
        <v>1379</v>
      </c>
      <c r="N263" s="20">
        <v>19296</v>
      </c>
      <c r="O263" s="19">
        <v>21451</v>
      </c>
      <c r="P263" s="20">
        <f t="shared" si="27"/>
        <v>0</v>
      </c>
      <c r="Q263" s="21" t="str">
        <f t="shared" si="28"/>
        <v/>
      </c>
      <c r="R263" s="20">
        <f t="shared" si="29"/>
        <v>0</v>
      </c>
    </row>
    <row r="264" spans="1:18" x14ac:dyDescent="0.25">
      <c r="A264" s="2" t="s">
        <v>442</v>
      </c>
      <c r="B264" s="22">
        <v>407</v>
      </c>
      <c r="C264" s="22">
        <v>287</v>
      </c>
      <c r="D264" s="2" t="s">
        <v>443</v>
      </c>
      <c r="E264" s="22">
        <v>8068</v>
      </c>
      <c r="F264" s="23">
        <f t="shared" si="26"/>
        <v>2331.7919075144509</v>
      </c>
      <c r="G264" s="2"/>
      <c r="H264" s="22">
        <v>8762</v>
      </c>
      <c r="I264" s="22">
        <f>F264</f>
        <v>2331.7919075144509</v>
      </c>
      <c r="J264" s="2"/>
      <c r="K264" t="s">
        <v>442</v>
      </c>
      <c r="L264" s="24">
        <v>407</v>
      </c>
      <c r="N264" s="24">
        <v>8068</v>
      </c>
      <c r="O264" s="25">
        <v>8762</v>
      </c>
      <c r="P264" s="24">
        <f t="shared" si="27"/>
        <v>0</v>
      </c>
      <c r="Q264" s="21" t="str">
        <f t="shared" si="28"/>
        <v/>
      </c>
      <c r="R264" s="20">
        <f t="shared" si="29"/>
        <v>0</v>
      </c>
    </row>
    <row r="265" spans="1:18" s="17" customFormat="1" x14ac:dyDescent="0.25">
      <c r="A265" s="17" t="s">
        <v>444</v>
      </c>
      <c r="B265" s="18">
        <v>910</v>
      </c>
      <c r="C265" s="18">
        <v>485</v>
      </c>
      <c r="D265" s="17" t="s">
        <v>445</v>
      </c>
      <c r="E265" s="18">
        <v>13719</v>
      </c>
      <c r="F265" s="19">
        <f t="shared" si="26"/>
        <v>3965.0289017341042</v>
      </c>
      <c r="H265" s="18">
        <v>15114</v>
      </c>
      <c r="I265" s="18">
        <f>F265</f>
        <v>3965.0289017341042</v>
      </c>
      <c r="K265" s="17" t="s">
        <v>444</v>
      </c>
      <c r="L265" s="20">
        <v>910</v>
      </c>
      <c r="N265" s="20">
        <v>13719</v>
      </c>
      <c r="O265" s="19">
        <v>15114</v>
      </c>
      <c r="P265" s="20">
        <f t="shared" si="27"/>
        <v>0</v>
      </c>
      <c r="Q265" s="21" t="str">
        <f t="shared" si="28"/>
        <v/>
      </c>
      <c r="R265" s="20">
        <f t="shared" si="29"/>
        <v>0</v>
      </c>
    </row>
    <row r="266" spans="1:18" x14ac:dyDescent="0.25">
      <c r="A266" s="2" t="s">
        <v>446</v>
      </c>
      <c r="B266" s="22">
        <v>2105</v>
      </c>
      <c r="C266" s="22">
        <v>1391</v>
      </c>
      <c r="D266" s="2" t="s">
        <v>447</v>
      </c>
      <c r="E266" s="22">
        <v>35067</v>
      </c>
      <c r="F266" s="23">
        <f t="shared" si="26"/>
        <v>10134.971098265896</v>
      </c>
      <c r="G266" s="2"/>
      <c r="H266" s="22">
        <v>38563</v>
      </c>
      <c r="I266" s="22">
        <f>F266</f>
        <v>10134.971098265896</v>
      </c>
      <c r="J266" s="2"/>
      <c r="K266" t="s">
        <v>448</v>
      </c>
      <c r="L266" s="24">
        <v>410</v>
      </c>
      <c r="N266" s="24">
        <v>35067</v>
      </c>
      <c r="O266" s="25">
        <v>38563</v>
      </c>
      <c r="P266" s="24">
        <f t="shared" si="27"/>
        <v>0</v>
      </c>
      <c r="Q266" s="21" t="str">
        <f t="shared" si="28"/>
        <v/>
      </c>
      <c r="R266" s="20">
        <f t="shared" si="29"/>
        <v>0</v>
      </c>
    </row>
    <row r="267" spans="1:18" x14ac:dyDescent="0.25">
      <c r="B267" s="22"/>
      <c r="C267" s="22"/>
      <c r="D267" s="2" t="s">
        <v>32</v>
      </c>
      <c r="E267" s="22" t="s">
        <v>32</v>
      </c>
      <c r="F267" s="23" t="str">
        <f t="shared" si="26"/>
        <v/>
      </c>
      <c r="G267" s="2"/>
      <c r="H267" s="22" t="s">
        <v>32</v>
      </c>
      <c r="I267" s="22"/>
      <c r="J267" s="2"/>
      <c r="K267" t="s">
        <v>449</v>
      </c>
      <c r="L267" s="24">
        <v>468</v>
      </c>
      <c r="N267" s="24"/>
      <c r="O267" s="25" t="s">
        <v>32</v>
      </c>
      <c r="P267" s="24" t="str">
        <f t="shared" si="27"/>
        <v/>
      </c>
      <c r="Q267" s="21" t="str">
        <f t="shared" si="28"/>
        <v/>
      </c>
      <c r="R267" s="20"/>
    </row>
    <row r="268" spans="1:18" x14ac:dyDescent="0.25">
      <c r="B268" s="22"/>
      <c r="C268" s="22"/>
      <c r="D268" s="2" t="s">
        <v>32</v>
      </c>
      <c r="E268" s="22" t="s">
        <v>32</v>
      </c>
      <c r="F268" s="23" t="str">
        <f t="shared" si="26"/>
        <v/>
      </c>
      <c r="G268" s="2"/>
      <c r="H268" s="22" t="s">
        <v>32</v>
      </c>
      <c r="I268" s="22"/>
      <c r="J268" s="2"/>
      <c r="K268" t="s">
        <v>450</v>
      </c>
      <c r="L268" s="24">
        <v>598</v>
      </c>
      <c r="N268" s="24"/>
      <c r="O268" s="25" t="s">
        <v>32</v>
      </c>
      <c r="P268" s="24" t="str">
        <f t="shared" si="27"/>
        <v/>
      </c>
      <c r="Q268" s="21" t="str">
        <f t="shared" si="28"/>
        <v/>
      </c>
      <c r="R268" s="20"/>
    </row>
    <row r="269" spans="1:18" x14ac:dyDescent="0.25">
      <c r="B269" s="22"/>
      <c r="C269" s="22"/>
      <c r="D269" s="2" t="s">
        <v>32</v>
      </c>
      <c r="E269" s="22" t="s">
        <v>32</v>
      </c>
      <c r="F269" s="23" t="str">
        <f t="shared" si="26"/>
        <v/>
      </c>
      <c r="G269" s="2"/>
      <c r="H269" s="22" t="s">
        <v>32</v>
      </c>
      <c r="I269" s="22"/>
      <c r="J269" s="2"/>
      <c r="K269" t="s">
        <v>451</v>
      </c>
      <c r="L269" s="24">
        <v>388</v>
      </c>
      <c r="N269" s="24"/>
      <c r="O269" s="25" t="s">
        <v>32</v>
      </c>
      <c r="P269" s="24" t="str">
        <f t="shared" si="27"/>
        <v/>
      </c>
      <c r="Q269" s="21" t="str">
        <f t="shared" si="28"/>
        <v/>
      </c>
      <c r="R269" s="20"/>
    </row>
    <row r="270" spans="1:18" x14ac:dyDescent="0.25">
      <c r="B270" s="22"/>
      <c r="C270" s="22"/>
      <c r="D270" s="2" t="s">
        <v>32</v>
      </c>
      <c r="E270" s="22" t="s">
        <v>32</v>
      </c>
      <c r="F270" s="23" t="str">
        <f t="shared" si="26"/>
        <v/>
      </c>
      <c r="G270" s="2"/>
      <c r="H270" s="22" t="s">
        <v>32</v>
      </c>
      <c r="I270" s="22"/>
      <c r="J270" s="2"/>
      <c r="K270" t="s">
        <v>452</v>
      </c>
      <c r="L270" s="24">
        <v>241</v>
      </c>
      <c r="N270" s="24"/>
      <c r="O270" s="25" t="s">
        <v>32</v>
      </c>
      <c r="P270" s="24" t="str">
        <f t="shared" si="27"/>
        <v/>
      </c>
      <c r="Q270" s="21" t="str">
        <f t="shared" si="28"/>
        <v/>
      </c>
      <c r="R270" s="20"/>
    </row>
    <row r="271" spans="1:18" s="17" customFormat="1" x14ac:dyDescent="0.25">
      <c r="A271" s="17" t="s">
        <v>453</v>
      </c>
      <c r="B271" s="18">
        <v>874</v>
      </c>
      <c r="C271" s="18">
        <v>521</v>
      </c>
      <c r="D271" s="17" t="s">
        <v>454</v>
      </c>
      <c r="E271" s="18">
        <v>13525</v>
      </c>
      <c r="F271" s="19">
        <f t="shared" si="26"/>
        <v>3908.9595375722542</v>
      </c>
      <c r="H271" s="18">
        <v>14920</v>
      </c>
      <c r="I271" s="18">
        <f t="shared" ref="I271:I276" si="30">F271</f>
        <v>3908.9595375722542</v>
      </c>
      <c r="K271" s="17" t="s">
        <v>453</v>
      </c>
      <c r="L271" s="20">
        <v>874</v>
      </c>
      <c r="N271" s="20">
        <v>13525</v>
      </c>
      <c r="O271" s="19">
        <v>14920</v>
      </c>
      <c r="P271" s="20">
        <f t="shared" si="27"/>
        <v>0</v>
      </c>
      <c r="Q271" s="21" t="str">
        <f t="shared" si="28"/>
        <v/>
      </c>
      <c r="R271" s="20">
        <f t="shared" si="29"/>
        <v>0</v>
      </c>
    </row>
    <row r="272" spans="1:18" x14ac:dyDescent="0.25">
      <c r="A272" s="2" t="s">
        <v>455</v>
      </c>
      <c r="B272" s="22">
        <v>792</v>
      </c>
      <c r="C272" s="22">
        <v>510</v>
      </c>
      <c r="D272" s="2" t="s">
        <v>456</v>
      </c>
      <c r="E272" s="22">
        <v>12515</v>
      </c>
      <c r="F272" s="23">
        <f t="shared" si="26"/>
        <v>3617.0520231213873</v>
      </c>
      <c r="G272" s="2"/>
      <c r="H272" s="22">
        <v>13817</v>
      </c>
      <c r="I272" s="22">
        <f t="shared" si="30"/>
        <v>3617.0520231213873</v>
      </c>
      <c r="J272" s="2"/>
      <c r="K272" t="s">
        <v>455</v>
      </c>
      <c r="L272" s="24">
        <v>792</v>
      </c>
      <c r="N272" s="24">
        <v>12515</v>
      </c>
      <c r="O272" s="25">
        <v>13817</v>
      </c>
      <c r="P272" s="24">
        <f t="shared" si="27"/>
        <v>0</v>
      </c>
      <c r="Q272" s="21" t="str">
        <f t="shared" si="28"/>
        <v/>
      </c>
      <c r="R272" s="20">
        <f t="shared" si="29"/>
        <v>0</v>
      </c>
    </row>
    <row r="273" spans="1:18" s="17" customFormat="1" x14ac:dyDescent="0.25">
      <c r="A273" s="17" t="s">
        <v>457</v>
      </c>
      <c r="B273" s="18">
        <v>908</v>
      </c>
      <c r="C273" s="18">
        <v>618</v>
      </c>
      <c r="D273" s="17" t="s">
        <v>458</v>
      </c>
      <c r="E273" s="18">
        <v>15325</v>
      </c>
      <c r="F273" s="19">
        <f t="shared" si="26"/>
        <v>4429.1907514450868</v>
      </c>
      <c r="H273" s="18">
        <v>16851</v>
      </c>
      <c r="I273" s="18">
        <f t="shared" si="30"/>
        <v>4429.1907514450868</v>
      </c>
      <c r="K273" s="17" t="s">
        <v>457</v>
      </c>
      <c r="L273" s="20">
        <v>908</v>
      </c>
      <c r="N273" s="20">
        <v>15325</v>
      </c>
      <c r="O273" s="19">
        <v>16851</v>
      </c>
      <c r="P273" s="20">
        <f t="shared" si="27"/>
        <v>0</v>
      </c>
      <c r="Q273" s="21" t="str">
        <f t="shared" si="28"/>
        <v/>
      </c>
      <c r="R273" s="20">
        <f t="shared" si="29"/>
        <v>0</v>
      </c>
    </row>
    <row r="274" spans="1:18" x14ac:dyDescent="0.25">
      <c r="A274" s="2" t="s">
        <v>459</v>
      </c>
      <c r="B274" s="22">
        <v>694</v>
      </c>
      <c r="C274" s="22">
        <v>459</v>
      </c>
      <c r="D274" s="2" t="s">
        <v>460</v>
      </c>
      <c r="E274" s="22">
        <v>11619</v>
      </c>
      <c r="F274" s="23">
        <f t="shared" si="26"/>
        <v>3358.092485549133</v>
      </c>
      <c r="G274" s="2"/>
      <c r="H274" s="22">
        <v>12772</v>
      </c>
      <c r="I274" s="22">
        <f t="shared" si="30"/>
        <v>3358.092485549133</v>
      </c>
      <c r="J274" s="2"/>
      <c r="K274" t="s">
        <v>459</v>
      </c>
      <c r="L274" s="24">
        <v>694</v>
      </c>
      <c r="N274" s="24">
        <v>11619</v>
      </c>
      <c r="O274" s="25">
        <v>12772</v>
      </c>
      <c r="P274" s="24">
        <f t="shared" si="27"/>
        <v>0</v>
      </c>
      <c r="Q274" s="21" t="str">
        <f t="shared" si="28"/>
        <v/>
      </c>
      <c r="R274" s="20">
        <f t="shared" si="29"/>
        <v>0</v>
      </c>
    </row>
    <row r="275" spans="1:18" s="17" customFormat="1" x14ac:dyDescent="0.25">
      <c r="A275" s="17" t="s">
        <v>461</v>
      </c>
      <c r="B275" s="18">
        <v>614</v>
      </c>
      <c r="C275" s="18">
        <v>875</v>
      </c>
      <c r="D275" s="17" t="s">
        <v>462</v>
      </c>
      <c r="E275" s="18">
        <v>20478</v>
      </c>
      <c r="F275" s="19">
        <f t="shared" si="26"/>
        <v>5918.4971098265896</v>
      </c>
      <c r="H275" s="18">
        <v>21967</v>
      </c>
      <c r="I275" s="18">
        <f t="shared" si="30"/>
        <v>5918.4971098265896</v>
      </c>
      <c r="K275" s="17" t="s">
        <v>461</v>
      </c>
      <c r="L275" s="20">
        <v>614</v>
      </c>
      <c r="N275" s="20">
        <v>20478</v>
      </c>
      <c r="O275" s="19">
        <v>21967</v>
      </c>
      <c r="P275" s="20">
        <f t="shared" si="27"/>
        <v>0</v>
      </c>
      <c r="Q275" s="21" t="str">
        <f t="shared" si="28"/>
        <v/>
      </c>
      <c r="R275" s="20">
        <f t="shared" si="29"/>
        <v>0</v>
      </c>
    </row>
    <row r="276" spans="1:18" x14ac:dyDescent="0.25">
      <c r="A276" s="2" t="s">
        <v>463</v>
      </c>
      <c r="B276" s="22">
        <v>1262</v>
      </c>
      <c r="C276" s="22">
        <v>536</v>
      </c>
      <c r="D276" s="2" t="s">
        <v>464</v>
      </c>
      <c r="E276" s="22">
        <v>14184</v>
      </c>
      <c r="F276" s="23">
        <f t="shared" si="26"/>
        <v>4099.4219653179189</v>
      </c>
      <c r="G276" s="2"/>
      <c r="H276" s="22">
        <v>15982</v>
      </c>
      <c r="I276" s="22">
        <f t="shared" si="30"/>
        <v>4099.4219653179189</v>
      </c>
      <c r="J276" s="2"/>
      <c r="K276" t="s">
        <v>463</v>
      </c>
      <c r="L276" s="24">
        <v>1262</v>
      </c>
      <c r="N276" s="24">
        <v>14184</v>
      </c>
      <c r="O276" s="25">
        <v>15982</v>
      </c>
      <c r="P276" s="24">
        <f t="shared" si="27"/>
        <v>0</v>
      </c>
      <c r="Q276" s="21" t="str">
        <f t="shared" si="28"/>
        <v/>
      </c>
      <c r="R276" s="20">
        <f t="shared" si="29"/>
        <v>0</v>
      </c>
    </row>
    <row r="277" spans="1:18" s="17" customFormat="1" x14ac:dyDescent="0.25">
      <c r="A277" s="17" t="s">
        <v>465</v>
      </c>
      <c r="B277" s="18">
        <v>3805</v>
      </c>
      <c r="C277" s="18">
        <v>1972</v>
      </c>
      <c r="D277" s="17" t="s">
        <v>466</v>
      </c>
      <c r="E277" s="18">
        <v>541</v>
      </c>
      <c r="F277" s="19">
        <f t="shared" si="26"/>
        <v>156.35838150289018</v>
      </c>
      <c r="H277" s="18">
        <v>56071</v>
      </c>
      <c r="I277" s="18">
        <f>SUM(F277:F282)</f>
        <v>14535.838150289017</v>
      </c>
      <c r="K277" s="17" t="s">
        <v>467</v>
      </c>
      <c r="L277" s="20">
        <v>414</v>
      </c>
      <c r="N277" s="20">
        <v>578</v>
      </c>
      <c r="O277" s="19">
        <v>56108</v>
      </c>
      <c r="P277" s="20">
        <f t="shared" si="27"/>
        <v>-37</v>
      </c>
      <c r="Q277" s="21">
        <f t="shared" si="28"/>
        <v>-6.5944250374278175E-4</v>
      </c>
      <c r="R277" s="20">
        <f t="shared" si="29"/>
        <v>37</v>
      </c>
    </row>
    <row r="278" spans="1:18" s="17" customFormat="1" x14ac:dyDescent="0.25">
      <c r="B278" s="18"/>
      <c r="C278" s="18"/>
      <c r="D278" s="17" t="s">
        <v>468</v>
      </c>
      <c r="E278" s="18">
        <v>8485</v>
      </c>
      <c r="F278" s="19">
        <f t="shared" si="26"/>
        <v>2452.3121387283236</v>
      </c>
      <c r="H278" s="18" t="s">
        <v>32</v>
      </c>
      <c r="I278" s="18"/>
      <c r="K278" s="17" t="s">
        <v>469</v>
      </c>
      <c r="L278" s="20">
        <v>436</v>
      </c>
      <c r="N278" s="20">
        <v>8485</v>
      </c>
      <c r="O278" s="19" t="s">
        <v>32</v>
      </c>
      <c r="P278" s="20" t="str">
        <f t="shared" si="27"/>
        <v/>
      </c>
      <c r="Q278" s="21" t="str">
        <f t="shared" si="28"/>
        <v/>
      </c>
      <c r="R278" s="20">
        <f t="shared" si="29"/>
        <v>0</v>
      </c>
    </row>
    <row r="279" spans="1:18" s="17" customFormat="1" x14ac:dyDescent="0.25">
      <c r="B279" s="18"/>
      <c r="C279" s="18"/>
      <c r="D279" s="17" t="s">
        <v>470</v>
      </c>
      <c r="E279" s="18">
        <v>12341</v>
      </c>
      <c r="F279" s="19">
        <f t="shared" si="26"/>
        <v>3566.7630057803467</v>
      </c>
      <c r="H279" s="18" t="s">
        <v>32</v>
      </c>
      <c r="I279" s="18"/>
      <c r="K279" s="17" t="s">
        <v>471</v>
      </c>
      <c r="L279" s="20">
        <v>421</v>
      </c>
      <c r="N279" s="20">
        <v>12341</v>
      </c>
      <c r="O279" s="19" t="s">
        <v>32</v>
      </c>
      <c r="P279" s="20" t="str">
        <f t="shared" si="27"/>
        <v/>
      </c>
      <c r="Q279" s="21" t="str">
        <f t="shared" si="28"/>
        <v/>
      </c>
      <c r="R279" s="20">
        <f t="shared" si="29"/>
        <v>0</v>
      </c>
    </row>
    <row r="280" spans="1:18" s="17" customFormat="1" x14ac:dyDescent="0.25">
      <c r="B280" s="18"/>
      <c r="C280" s="18"/>
      <c r="D280" s="17" t="s">
        <v>472</v>
      </c>
      <c r="E280" s="18">
        <v>13399</v>
      </c>
      <c r="F280" s="19">
        <f t="shared" si="26"/>
        <v>3872.5433526011561</v>
      </c>
      <c r="H280" s="18" t="s">
        <v>32</v>
      </c>
      <c r="I280" s="18"/>
      <c r="K280" s="17" t="s">
        <v>473</v>
      </c>
      <c r="L280" s="20">
        <v>654</v>
      </c>
      <c r="N280" s="20">
        <v>13399</v>
      </c>
      <c r="O280" s="19" t="s">
        <v>32</v>
      </c>
      <c r="P280" s="20" t="str">
        <f t="shared" si="27"/>
        <v/>
      </c>
      <c r="Q280" s="21" t="str">
        <f t="shared" si="28"/>
        <v/>
      </c>
      <c r="R280" s="20">
        <f t="shared" si="29"/>
        <v>0</v>
      </c>
    </row>
    <row r="281" spans="1:18" s="17" customFormat="1" x14ac:dyDescent="0.25">
      <c r="B281" s="18"/>
      <c r="C281" s="18"/>
      <c r="D281" s="17" t="s">
        <v>474</v>
      </c>
      <c r="E281" s="18">
        <v>7480</v>
      </c>
      <c r="F281" s="19">
        <f t="shared" si="26"/>
        <v>2161.849710982659</v>
      </c>
      <c r="H281" s="18" t="s">
        <v>32</v>
      </c>
      <c r="I281" s="18"/>
      <c r="K281" s="17" t="s">
        <v>475</v>
      </c>
      <c r="L281" s="20">
        <v>431</v>
      </c>
      <c r="N281" s="20">
        <v>7480</v>
      </c>
      <c r="O281" s="19" t="s">
        <v>32</v>
      </c>
      <c r="P281" s="20" t="str">
        <f t="shared" si="27"/>
        <v/>
      </c>
      <c r="Q281" s="21" t="str">
        <f t="shared" si="28"/>
        <v/>
      </c>
      <c r="R281" s="20">
        <f t="shared" si="29"/>
        <v>0</v>
      </c>
    </row>
    <row r="282" spans="1:18" s="17" customFormat="1" x14ac:dyDescent="0.25">
      <c r="B282" s="18"/>
      <c r="C282" s="18"/>
      <c r="D282" s="17" t="s">
        <v>476</v>
      </c>
      <c r="E282" s="18">
        <v>8048</v>
      </c>
      <c r="F282" s="19">
        <f t="shared" si="26"/>
        <v>2326.0115606936415</v>
      </c>
      <c r="H282" s="18" t="s">
        <v>32</v>
      </c>
      <c r="I282" s="18"/>
      <c r="K282" s="17" t="s">
        <v>477</v>
      </c>
      <c r="L282" s="20">
        <v>570</v>
      </c>
      <c r="N282" s="20">
        <v>8048</v>
      </c>
      <c r="O282" s="19" t="s">
        <v>32</v>
      </c>
      <c r="P282" s="20" t="str">
        <f t="shared" si="27"/>
        <v/>
      </c>
      <c r="Q282" s="21" t="str">
        <f t="shared" si="28"/>
        <v/>
      </c>
      <c r="R282" s="20">
        <f t="shared" si="29"/>
        <v>0</v>
      </c>
    </row>
    <row r="283" spans="1:18" s="17" customFormat="1" x14ac:dyDescent="0.25">
      <c r="B283" s="18"/>
      <c r="C283" s="18"/>
      <c r="D283" s="17" t="s">
        <v>32</v>
      </c>
      <c r="E283" s="18" t="s">
        <v>32</v>
      </c>
      <c r="F283" s="19" t="str">
        <f t="shared" si="26"/>
        <v/>
      </c>
      <c r="H283" s="18" t="s">
        <v>32</v>
      </c>
      <c r="I283" s="18"/>
      <c r="K283" s="17" t="s">
        <v>478</v>
      </c>
      <c r="L283" s="20">
        <v>654</v>
      </c>
      <c r="N283" s="20"/>
      <c r="O283" s="19" t="s">
        <v>32</v>
      </c>
      <c r="P283" s="20" t="str">
        <f t="shared" si="27"/>
        <v/>
      </c>
      <c r="Q283" s="21" t="str">
        <f t="shared" si="28"/>
        <v/>
      </c>
      <c r="R283" s="20"/>
    </row>
    <row r="284" spans="1:18" s="17" customFormat="1" x14ac:dyDescent="0.25">
      <c r="B284" s="18"/>
      <c r="C284" s="18"/>
      <c r="D284" s="17" t="s">
        <v>32</v>
      </c>
      <c r="E284" s="18" t="s">
        <v>32</v>
      </c>
      <c r="F284" s="19" t="str">
        <f t="shared" si="26"/>
        <v/>
      </c>
      <c r="H284" s="18" t="s">
        <v>32</v>
      </c>
      <c r="I284" s="18"/>
      <c r="K284" s="17" t="s">
        <v>479</v>
      </c>
      <c r="L284" s="20">
        <v>224</v>
      </c>
      <c r="N284" s="20"/>
      <c r="O284" s="19" t="s">
        <v>32</v>
      </c>
      <c r="P284" s="20" t="str">
        <f t="shared" si="27"/>
        <v/>
      </c>
      <c r="Q284" s="21" t="str">
        <f t="shared" si="28"/>
        <v/>
      </c>
      <c r="R284" s="20"/>
    </row>
    <row r="285" spans="1:18" x14ac:dyDescent="0.25">
      <c r="A285" s="2" t="s">
        <v>480</v>
      </c>
      <c r="B285" s="22">
        <v>1096</v>
      </c>
      <c r="C285" s="22">
        <v>715</v>
      </c>
      <c r="D285" s="2" t="s">
        <v>481</v>
      </c>
      <c r="E285" s="22">
        <v>18404</v>
      </c>
      <c r="F285" s="23">
        <f t="shared" si="26"/>
        <v>5319.0751445086707</v>
      </c>
      <c r="G285" s="2"/>
      <c r="H285" s="22">
        <v>20215</v>
      </c>
      <c r="I285" s="22">
        <f>F285</f>
        <v>5319.0751445086707</v>
      </c>
      <c r="J285" s="2"/>
      <c r="K285" t="s">
        <v>480</v>
      </c>
      <c r="L285" s="24">
        <v>1096</v>
      </c>
      <c r="N285" s="24">
        <v>18404</v>
      </c>
      <c r="O285" s="25">
        <v>20215</v>
      </c>
      <c r="P285" s="24">
        <f t="shared" si="27"/>
        <v>0</v>
      </c>
      <c r="Q285" s="21" t="str">
        <f t="shared" si="28"/>
        <v/>
      </c>
      <c r="R285" s="20">
        <f t="shared" si="29"/>
        <v>0</v>
      </c>
    </row>
    <row r="286" spans="1:18" s="17" customFormat="1" x14ac:dyDescent="0.25">
      <c r="A286" s="17" t="s">
        <v>482</v>
      </c>
      <c r="B286" s="18">
        <v>712</v>
      </c>
      <c r="C286" s="18">
        <v>471</v>
      </c>
      <c r="D286" s="17" t="s">
        <v>215</v>
      </c>
      <c r="E286" s="18">
        <v>12882</v>
      </c>
      <c r="F286" s="19">
        <f t="shared" si="26"/>
        <v>3723.1213872832368</v>
      </c>
      <c r="H286" s="18">
        <v>14065</v>
      </c>
      <c r="I286" s="18">
        <f>F286</f>
        <v>3723.1213872832368</v>
      </c>
      <c r="K286" s="17" t="s">
        <v>482</v>
      </c>
      <c r="L286" s="20">
        <v>712</v>
      </c>
      <c r="N286" s="20">
        <v>13168</v>
      </c>
      <c r="O286" s="19">
        <v>14351</v>
      </c>
      <c r="P286" s="20">
        <f t="shared" si="27"/>
        <v>-286</v>
      </c>
      <c r="Q286" s="21">
        <f t="shared" si="28"/>
        <v>-1.9928924813601839E-2</v>
      </c>
      <c r="R286" s="20">
        <f t="shared" si="29"/>
        <v>286</v>
      </c>
    </row>
    <row r="287" spans="1:18" x14ac:dyDescent="0.25">
      <c r="A287" s="2" t="s">
        <v>483</v>
      </c>
      <c r="B287" s="22">
        <v>1392</v>
      </c>
      <c r="C287" s="22">
        <v>742</v>
      </c>
      <c r="D287" s="2" t="s">
        <v>466</v>
      </c>
      <c r="E287" s="22">
        <v>18419</v>
      </c>
      <c r="F287" s="23">
        <f t="shared" si="26"/>
        <v>5323.4104046242774</v>
      </c>
      <c r="G287" s="2"/>
      <c r="H287" s="22">
        <v>20553</v>
      </c>
      <c r="I287" s="22">
        <f>F287</f>
        <v>5323.4104046242774</v>
      </c>
      <c r="J287" s="2"/>
      <c r="K287" t="s">
        <v>483</v>
      </c>
      <c r="L287" s="24">
        <v>1392</v>
      </c>
      <c r="N287" s="24">
        <v>18382</v>
      </c>
      <c r="O287" s="25">
        <v>20516</v>
      </c>
      <c r="P287" s="24">
        <f t="shared" si="27"/>
        <v>37</v>
      </c>
      <c r="Q287" s="21">
        <f t="shared" si="28"/>
        <v>1.8034704620783779E-3</v>
      </c>
      <c r="R287" s="20">
        <f t="shared" si="29"/>
        <v>-37</v>
      </c>
    </row>
    <row r="288" spans="1:18" s="17" customFormat="1" x14ac:dyDescent="0.25">
      <c r="A288" s="17" t="s">
        <v>484</v>
      </c>
      <c r="B288" s="18">
        <v>2723</v>
      </c>
      <c r="C288" s="18">
        <v>1816</v>
      </c>
      <c r="D288" s="17" t="s">
        <v>485</v>
      </c>
      <c r="E288" s="18">
        <v>14222</v>
      </c>
      <c r="F288" s="19">
        <f t="shared" si="26"/>
        <v>4110.4046242774566</v>
      </c>
      <c r="H288" s="18">
        <v>50042</v>
      </c>
      <c r="I288" s="18">
        <f>SUM(F288:F290)</f>
        <v>13151.156069364162</v>
      </c>
      <c r="K288" s="17" t="s">
        <v>486</v>
      </c>
      <c r="L288" s="20">
        <v>292</v>
      </c>
      <c r="N288" s="20">
        <v>14222</v>
      </c>
      <c r="O288" s="19">
        <v>50099</v>
      </c>
      <c r="P288" s="20">
        <f t="shared" si="27"/>
        <v>-57</v>
      </c>
      <c r="Q288" s="21">
        <f t="shared" si="28"/>
        <v>-1.1377472604243597E-3</v>
      </c>
      <c r="R288" s="20">
        <f t="shared" si="29"/>
        <v>0</v>
      </c>
    </row>
    <row r="289" spans="1:18" s="17" customFormat="1" x14ac:dyDescent="0.25">
      <c r="B289" s="18"/>
      <c r="C289" s="18"/>
      <c r="D289" s="17" t="s">
        <v>487</v>
      </c>
      <c r="E289" s="18">
        <v>22885</v>
      </c>
      <c r="F289" s="19">
        <f t="shared" si="26"/>
        <v>6614.161849710983</v>
      </c>
      <c r="H289" s="18" t="s">
        <v>32</v>
      </c>
      <c r="I289" s="18"/>
      <c r="K289" s="17" t="s">
        <v>488</v>
      </c>
      <c r="L289" s="20">
        <v>196</v>
      </c>
      <c r="N289" s="20">
        <v>22885</v>
      </c>
      <c r="O289" s="19" t="s">
        <v>32</v>
      </c>
      <c r="P289" s="20" t="str">
        <f t="shared" si="27"/>
        <v/>
      </c>
      <c r="Q289" s="21" t="str">
        <f t="shared" si="28"/>
        <v/>
      </c>
      <c r="R289" s="20">
        <f t="shared" si="29"/>
        <v>0</v>
      </c>
    </row>
    <row r="290" spans="1:18" s="17" customFormat="1" x14ac:dyDescent="0.25">
      <c r="B290" s="18"/>
      <c r="C290" s="18"/>
      <c r="D290" s="17" t="s">
        <v>353</v>
      </c>
      <c r="E290" s="18">
        <v>8396</v>
      </c>
      <c r="F290" s="19">
        <f t="shared" si="26"/>
        <v>2426.5895953757226</v>
      </c>
      <c r="H290" s="18" t="s">
        <v>32</v>
      </c>
      <c r="I290" s="18"/>
      <c r="K290" s="17" t="s">
        <v>489</v>
      </c>
      <c r="L290" s="20">
        <v>505</v>
      </c>
      <c r="N290" s="20">
        <v>8453</v>
      </c>
      <c r="O290" s="19" t="s">
        <v>32</v>
      </c>
      <c r="P290" s="20" t="str">
        <f t="shared" si="27"/>
        <v/>
      </c>
      <c r="Q290" s="21" t="str">
        <f t="shared" si="28"/>
        <v/>
      </c>
      <c r="R290" s="20">
        <f t="shared" si="29"/>
        <v>57</v>
      </c>
    </row>
    <row r="291" spans="1:18" s="17" customFormat="1" x14ac:dyDescent="0.25">
      <c r="B291" s="18"/>
      <c r="C291" s="18"/>
      <c r="D291" s="17" t="s">
        <v>32</v>
      </c>
      <c r="E291" s="18" t="s">
        <v>32</v>
      </c>
      <c r="F291" s="19" t="str">
        <f t="shared" si="26"/>
        <v/>
      </c>
      <c r="H291" s="18" t="s">
        <v>32</v>
      </c>
      <c r="I291" s="18"/>
      <c r="K291" s="17" t="s">
        <v>490</v>
      </c>
      <c r="L291" s="20">
        <v>269</v>
      </c>
      <c r="N291" s="20"/>
      <c r="O291" s="19" t="s">
        <v>32</v>
      </c>
      <c r="P291" s="20" t="str">
        <f t="shared" si="27"/>
        <v/>
      </c>
      <c r="Q291" s="21" t="str">
        <f t="shared" si="28"/>
        <v/>
      </c>
      <c r="R291" s="20"/>
    </row>
    <row r="292" spans="1:18" s="17" customFormat="1" x14ac:dyDescent="0.25">
      <c r="B292" s="18"/>
      <c r="C292" s="18"/>
      <c r="D292" s="17" t="s">
        <v>32</v>
      </c>
      <c r="E292" s="18" t="s">
        <v>32</v>
      </c>
      <c r="F292" s="19" t="str">
        <f t="shared" si="26"/>
        <v/>
      </c>
      <c r="H292" s="18" t="s">
        <v>32</v>
      </c>
      <c r="I292" s="18"/>
      <c r="K292" s="17" t="s">
        <v>491</v>
      </c>
      <c r="L292" s="20">
        <v>355</v>
      </c>
      <c r="N292" s="20"/>
      <c r="O292" s="19" t="s">
        <v>32</v>
      </c>
      <c r="P292" s="20" t="str">
        <f t="shared" si="27"/>
        <v/>
      </c>
      <c r="Q292" s="21" t="str">
        <f t="shared" si="28"/>
        <v/>
      </c>
      <c r="R292" s="20"/>
    </row>
    <row r="293" spans="1:18" s="17" customFormat="1" x14ac:dyDescent="0.25">
      <c r="B293" s="18"/>
      <c r="C293" s="18"/>
      <c r="D293" s="17" t="s">
        <v>32</v>
      </c>
      <c r="E293" s="18" t="s">
        <v>32</v>
      </c>
      <c r="F293" s="19" t="str">
        <f t="shared" si="26"/>
        <v/>
      </c>
      <c r="H293" s="18" t="s">
        <v>32</v>
      </c>
      <c r="I293" s="18"/>
      <c r="K293" s="17" t="s">
        <v>492</v>
      </c>
      <c r="L293" s="20">
        <v>444</v>
      </c>
      <c r="N293" s="20"/>
      <c r="O293" s="19" t="s">
        <v>32</v>
      </c>
      <c r="P293" s="20" t="str">
        <f t="shared" si="27"/>
        <v/>
      </c>
      <c r="Q293" s="21" t="str">
        <f t="shared" si="28"/>
        <v/>
      </c>
      <c r="R293" s="20"/>
    </row>
    <row r="294" spans="1:18" s="17" customFormat="1" x14ac:dyDescent="0.25">
      <c r="B294" s="18"/>
      <c r="C294" s="18"/>
      <c r="D294" s="17" t="s">
        <v>32</v>
      </c>
      <c r="E294" s="18" t="s">
        <v>32</v>
      </c>
      <c r="F294" s="19" t="str">
        <f t="shared" si="26"/>
        <v/>
      </c>
      <c r="H294" s="18" t="s">
        <v>32</v>
      </c>
      <c r="I294" s="18"/>
      <c r="K294" s="17" t="s">
        <v>493</v>
      </c>
      <c r="L294" s="20">
        <v>663</v>
      </c>
      <c r="N294" s="20"/>
      <c r="O294" s="19" t="s">
        <v>32</v>
      </c>
      <c r="P294" s="20" t="str">
        <f t="shared" si="27"/>
        <v/>
      </c>
      <c r="Q294" s="21" t="str">
        <f t="shared" si="28"/>
        <v/>
      </c>
      <c r="R294" s="20"/>
    </row>
    <row r="295" spans="1:18" x14ac:dyDescent="0.25">
      <c r="A295" s="2" t="s">
        <v>494</v>
      </c>
      <c r="B295" s="22">
        <v>1787</v>
      </c>
      <c r="C295" s="22">
        <v>873</v>
      </c>
      <c r="D295" s="2" t="s">
        <v>495</v>
      </c>
      <c r="E295" s="22">
        <v>22432</v>
      </c>
      <c r="F295" s="23">
        <f t="shared" si="26"/>
        <v>6483.2369942196528</v>
      </c>
      <c r="G295" s="2"/>
      <c r="H295" s="22">
        <v>25092</v>
      </c>
      <c r="I295" s="22">
        <f>F295</f>
        <v>6483.2369942196528</v>
      </c>
      <c r="J295" s="2"/>
      <c r="K295" t="s">
        <v>494</v>
      </c>
      <c r="L295" s="24">
        <v>1787</v>
      </c>
      <c r="N295" s="24">
        <v>22432</v>
      </c>
      <c r="O295" s="25">
        <v>25092</v>
      </c>
      <c r="P295" s="24">
        <f t="shared" si="27"/>
        <v>0</v>
      </c>
      <c r="Q295" s="21" t="str">
        <f t="shared" si="28"/>
        <v/>
      </c>
      <c r="R295" s="20">
        <f t="shared" si="29"/>
        <v>0</v>
      </c>
    </row>
    <row r="296" spans="1:18" s="17" customFormat="1" x14ac:dyDescent="0.25">
      <c r="A296" s="17" t="s">
        <v>496</v>
      </c>
      <c r="B296" s="18">
        <v>3723</v>
      </c>
      <c r="C296" s="18">
        <v>2224</v>
      </c>
      <c r="D296" s="17" t="s">
        <v>497</v>
      </c>
      <c r="E296" s="18">
        <v>540</v>
      </c>
      <c r="F296" s="19">
        <f t="shared" si="26"/>
        <v>156.06936416184971</v>
      </c>
      <c r="H296" s="18">
        <v>71422</v>
      </c>
      <c r="I296" s="18">
        <f>SUM(F296:F302)</f>
        <v>18923.410404624276</v>
      </c>
      <c r="K296" s="17" t="s">
        <v>498</v>
      </c>
      <c r="L296" s="20">
        <v>359</v>
      </c>
      <c r="N296" s="20">
        <v>532</v>
      </c>
      <c r="O296" s="19">
        <v>71438</v>
      </c>
      <c r="P296" s="20">
        <f t="shared" si="27"/>
        <v>-16</v>
      </c>
      <c r="Q296" s="21">
        <f t="shared" si="28"/>
        <v>-2.2397043590246087E-4</v>
      </c>
      <c r="R296" s="20">
        <f t="shared" si="29"/>
        <v>-8</v>
      </c>
    </row>
    <row r="297" spans="1:18" s="17" customFormat="1" x14ac:dyDescent="0.25">
      <c r="B297" s="18"/>
      <c r="C297" s="18"/>
      <c r="D297" s="17" t="s">
        <v>499</v>
      </c>
      <c r="E297" s="18">
        <v>5501</v>
      </c>
      <c r="F297" s="19">
        <f t="shared" si="26"/>
        <v>1589.8843930635837</v>
      </c>
      <c r="H297" s="18" t="s">
        <v>32</v>
      </c>
      <c r="I297" s="18"/>
      <c r="K297" s="17" t="s">
        <v>500</v>
      </c>
      <c r="L297" s="20">
        <v>286</v>
      </c>
      <c r="N297" s="20">
        <v>5501</v>
      </c>
      <c r="O297" s="19" t="s">
        <v>32</v>
      </c>
      <c r="P297" s="20" t="str">
        <f t="shared" si="27"/>
        <v/>
      </c>
      <c r="Q297" s="21" t="str">
        <f t="shared" si="28"/>
        <v/>
      </c>
      <c r="R297" s="20">
        <f t="shared" si="29"/>
        <v>0</v>
      </c>
    </row>
    <row r="298" spans="1:18" s="17" customFormat="1" x14ac:dyDescent="0.25">
      <c r="B298" s="18"/>
      <c r="C298" s="18"/>
      <c r="D298" s="17" t="s">
        <v>501</v>
      </c>
      <c r="E298" s="18">
        <v>16398</v>
      </c>
      <c r="F298" s="19">
        <f t="shared" si="26"/>
        <v>4739.3063583815028</v>
      </c>
      <c r="H298" s="18" t="s">
        <v>32</v>
      </c>
      <c r="I298" s="18"/>
      <c r="K298" s="17" t="s">
        <v>502</v>
      </c>
      <c r="L298" s="20">
        <v>302</v>
      </c>
      <c r="N298" s="20">
        <v>16398</v>
      </c>
      <c r="O298" s="19" t="s">
        <v>32</v>
      </c>
      <c r="P298" s="20" t="str">
        <f t="shared" si="27"/>
        <v/>
      </c>
      <c r="Q298" s="21" t="str">
        <f t="shared" si="28"/>
        <v/>
      </c>
      <c r="R298" s="20">
        <f t="shared" si="29"/>
        <v>0</v>
      </c>
    </row>
    <row r="299" spans="1:18" s="17" customFormat="1" x14ac:dyDescent="0.25">
      <c r="B299" s="18"/>
      <c r="C299" s="18"/>
      <c r="D299" s="17" t="s">
        <v>503</v>
      </c>
      <c r="E299" s="18">
        <v>19808</v>
      </c>
      <c r="F299" s="19">
        <f t="shared" si="26"/>
        <v>5724.8554913294802</v>
      </c>
      <c r="H299" s="18" t="s">
        <v>32</v>
      </c>
      <c r="I299" s="18"/>
      <c r="K299" s="17" t="s">
        <v>504</v>
      </c>
      <c r="L299" s="20">
        <v>329</v>
      </c>
      <c r="N299" s="20">
        <v>19808</v>
      </c>
      <c r="O299" s="19" t="s">
        <v>32</v>
      </c>
      <c r="P299" s="20" t="str">
        <f t="shared" si="27"/>
        <v/>
      </c>
      <c r="Q299" s="21" t="str">
        <f t="shared" si="28"/>
        <v/>
      </c>
      <c r="R299" s="20">
        <f t="shared" si="29"/>
        <v>0</v>
      </c>
    </row>
    <row r="300" spans="1:18" s="17" customFormat="1" x14ac:dyDescent="0.25">
      <c r="B300" s="18"/>
      <c r="C300" s="18"/>
      <c r="D300" s="17" t="s">
        <v>200</v>
      </c>
      <c r="E300" s="18">
        <v>2601</v>
      </c>
      <c r="F300" s="19">
        <f t="shared" si="26"/>
        <v>751.73410404624281</v>
      </c>
      <c r="H300" s="18" t="s">
        <v>32</v>
      </c>
      <c r="I300" s="18"/>
      <c r="K300" s="17" t="s">
        <v>505</v>
      </c>
      <c r="L300" s="20">
        <v>473</v>
      </c>
      <c r="N300" s="20">
        <v>2609</v>
      </c>
      <c r="O300" s="19" t="s">
        <v>32</v>
      </c>
      <c r="P300" s="20" t="str">
        <f t="shared" si="27"/>
        <v/>
      </c>
      <c r="Q300" s="21" t="str">
        <f t="shared" si="28"/>
        <v/>
      </c>
      <c r="R300" s="20">
        <f t="shared" si="29"/>
        <v>8</v>
      </c>
    </row>
    <row r="301" spans="1:18" s="17" customFormat="1" x14ac:dyDescent="0.25">
      <c r="B301" s="18"/>
      <c r="C301" s="18"/>
      <c r="D301" s="17" t="s">
        <v>506</v>
      </c>
      <c r="E301" s="18">
        <v>11230</v>
      </c>
      <c r="F301" s="19">
        <f t="shared" si="26"/>
        <v>3245.6647398843929</v>
      </c>
      <c r="H301" s="18" t="s">
        <v>32</v>
      </c>
      <c r="I301" s="18"/>
      <c r="K301" s="17" t="s">
        <v>507</v>
      </c>
      <c r="L301" s="20">
        <v>314</v>
      </c>
      <c r="N301" s="20">
        <v>11246</v>
      </c>
      <c r="O301" s="19" t="s">
        <v>32</v>
      </c>
      <c r="P301" s="20" t="str">
        <f t="shared" si="27"/>
        <v/>
      </c>
      <c r="Q301" s="21" t="str">
        <f t="shared" si="28"/>
        <v/>
      </c>
      <c r="R301" s="20">
        <f t="shared" si="29"/>
        <v>16</v>
      </c>
    </row>
    <row r="302" spans="1:18" s="17" customFormat="1" x14ac:dyDescent="0.25">
      <c r="B302" s="18"/>
      <c r="C302" s="18"/>
      <c r="D302" s="17" t="s">
        <v>508</v>
      </c>
      <c r="E302" s="18">
        <v>9397</v>
      </c>
      <c r="F302" s="19">
        <f t="shared" si="26"/>
        <v>2715.8959537572255</v>
      </c>
      <c r="H302" s="18" t="s">
        <v>32</v>
      </c>
      <c r="I302" s="18"/>
      <c r="K302" s="17" t="s">
        <v>509</v>
      </c>
      <c r="L302" s="20">
        <v>348</v>
      </c>
      <c r="N302" s="20">
        <v>9397</v>
      </c>
      <c r="O302" s="19" t="s">
        <v>32</v>
      </c>
      <c r="P302" s="20" t="str">
        <f t="shared" si="27"/>
        <v/>
      </c>
      <c r="Q302" s="21" t="str">
        <f t="shared" si="28"/>
        <v/>
      </c>
      <c r="R302" s="20">
        <f t="shared" si="29"/>
        <v>0</v>
      </c>
    </row>
    <row r="303" spans="1:18" s="17" customFormat="1" x14ac:dyDescent="0.25">
      <c r="B303" s="18"/>
      <c r="C303" s="18"/>
      <c r="D303" s="17" t="s">
        <v>32</v>
      </c>
      <c r="E303" s="18" t="s">
        <v>32</v>
      </c>
      <c r="F303" s="19" t="str">
        <f t="shared" si="26"/>
        <v/>
      </c>
      <c r="H303" s="18" t="s">
        <v>32</v>
      </c>
      <c r="I303" s="18"/>
      <c r="K303" s="17" t="s">
        <v>510</v>
      </c>
      <c r="L303" s="20">
        <v>316</v>
      </c>
      <c r="N303" s="20"/>
      <c r="O303" s="19" t="s">
        <v>32</v>
      </c>
      <c r="P303" s="20" t="str">
        <f t="shared" si="27"/>
        <v/>
      </c>
      <c r="Q303" s="21" t="str">
        <f t="shared" si="28"/>
        <v/>
      </c>
      <c r="R303" s="20"/>
    </row>
    <row r="304" spans="1:18" s="17" customFormat="1" x14ac:dyDescent="0.25">
      <c r="B304" s="18"/>
      <c r="C304" s="18"/>
      <c r="D304" s="17" t="s">
        <v>32</v>
      </c>
      <c r="E304" s="18" t="s">
        <v>32</v>
      </c>
      <c r="F304" s="19" t="str">
        <f t="shared" si="26"/>
        <v/>
      </c>
      <c r="H304" s="18" t="s">
        <v>32</v>
      </c>
      <c r="I304" s="18"/>
      <c r="K304" s="17" t="s">
        <v>511</v>
      </c>
      <c r="L304" s="20">
        <v>204</v>
      </c>
      <c r="N304" s="20"/>
      <c r="O304" s="19" t="s">
        <v>32</v>
      </c>
      <c r="P304" s="20" t="str">
        <f t="shared" si="27"/>
        <v/>
      </c>
      <c r="Q304" s="21" t="str">
        <f t="shared" si="28"/>
        <v/>
      </c>
      <c r="R304" s="20"/>
    </row>
    <row r="305" spans="1:18" s="17" customFormat="1" x14ac:dyDescent="0.25">
      <c r="B305" s="18"/>
      <c r="C305" s="18"/>
      <c r="D305" s="17" t="s">
        <v>32</v>
      </c>
      <c r="E305" s="18" t="s">
        <v>32</v>
      </c>
      <c r="F305" s="19" t="str">
        <f t="shared" si="26"/>
        <v/>
      </c>
      <c r="H305" s="18" t="s">
        <v>32</v>
      </c>
      <c r="I305" s="18"/>
      <c r="K305" s="17" t="s">
        <v>512</v>
      </c>
      <c r="L305" s="20">
        <v>323</v>
      </c>
      <c r="N305" s="20"/>
      <c r="O305" s="19" t="s">
        <v>32</v>
      </c>
      <c r="P305" s="20" t="str">
        <f t="shared" si="27"/>
        <v/>
      </c>
      <c r="Q305" s="21" t="str">
        <f t="shared" si="28"/>
        <v/>
      </c>
      <c r="R305" s="20"/>
    </row>
    <row r="306" spans="1:18" s="17" customFormat="1" x14ac:dyDescent="0.25">
      <c r="B306" s="18"/>
      <c r="C306" s="18"/>
      <c r="D306" s="17" t="s">
        <v>32</v>
      </c>
      <c r="E306" s="18" t="s">
        <v>32</v>
      </c>
      <c r="F306" s="19" t="str">
        <f t="shared" si="26"/>
        <v/>
      </c>
      <c r="H306" s="18" t="s">
        <v>32</v>
      </c>
      <c r="I306" s="18"/>
      <c r="K306" s="17" t="s">
        <v>513</v>
      </c>
      <c r="L306" s="20">
        <v>470</v>
      </c>
      <c r="N306" s="20"/>
      <c r="O306" s="19" t="s">
        <v>32</v>
      </c>
      <c r="P306" s="20" t="str">
        <f t="shared" si="27"/>
        <v/>
      </c>
      <c r="Q306" s="21" t="str">
        <f t="shared" si="28"/>
        <v/>
      </c>
      <c r="R306" s="20"/>
    </row>
    <row r="307" spans="1:18" x14ac:dyDescent="0.25">
      <c r="A307" s="2" t="s">
        <v>514</v>
      </c>
      <c r="B307" s="22">
        <v>661</v>
      </c>
      <c r="C307" s="22">
        <v>411</v>
      </c>
      <c r="D307" s="2" t="s">
        <v>515</v>
      </c>
      <c r="E307" s="22">
        <v>11096</v>
      </c>
      <c r="F307" s="23">
        <f t="shared" si="26"/>
        <v>3206.9364161849712</v>
      </c>
      <c r="G307" s="2"/>
      <c r="H307" s="22">
        <v>12168</v>
      </c>
      <c r="I307" s="22">
        <f t="shared" ref="I307:I319" si="31">F307</f>
        <v>3206.9364161849712</v>
      </c>
      <c r="J307" s="2"/>
      <c r="K307" t="s">
        <v>514</v>
      </c>
      <c r="L307" s="24">
        <v>661</v>
      </c>
      <c r="N307" s="24">
        <v>11096</v>
      </c>
      <c r="O307" s="25">
        <v>12168</v>
      </c>
      <c r="P307" s="24">
        <f t="shared" si="27"/>
        <v>0</v>
      </c>
      <c r="Q307" s="21" t="str">
        <f t="shared" si="28"/>
        <v/>
      </c>
      <c r="R307" s="20">
        <f t="shared" si="29"/>
        <v>0</v>
      </c>
    </row>
    <row r="308" spans="1:18" s="17" customFormat="1" x14ac:dyDescent="0.25">
      <c r="A308" s="17" t="s">
        <v>516</v>
      </c>
      <c r="B308" s="18">
        <v>498</v>
      </c>
      <c r="C308" s="18">
        <v>428</v>
      </c>
      <c r="D308" s="17" t="s">
        <v>407</v>
      </c>
      <c r="E308" s="18">
        <v>11753</v>
      </c>
      <c r="F308" s="19">
        <f t="shared" si="26"/>
        <v>3396.8208092485547</v>
      </c>
      <c r="H308" s="18">
        <v>12679</v>
      </c>
      <c r="I308" s="18">
        <f t="shared" si="31"/>
        <v>3396.8208092485547</v>
      </c>
      <c r="K308" s="17" t="s">
        <v>516</v>
      </c>
      <c r="L308" s="20">
        <v>498</v>
      </c>
      <c r="N308" s="20">
        <v>11749</v>
      </c>
      <c r="O308" s="19">
        <v>12675</v>
      </c>
      <c r="P308" s="20">
        <f t="shared" si="27"/>
        <v>4</v>
      </c>
      <c r="Q308" s="21">
        <f t="shared" si="28"/>
        <v>3.1558185404339248E-4</v>
      </c>
      <c r="R308" s="20">
        <f t="shared" si="29"/>
        <v>-4</v>
      </c>
    </row>
    <row r="309" spans="1:18" x14ac:dyDescent="0.25">
      <c r="A309" s="2" t="s">
        <v>517</v>
      </c>
      <c r="B309" s="22">
        <v>1158</v>
      </c>
      <c r="C309" s="22">
        <v>643</v>
      </c>
      <c r="D309" s="2" t="s">
        <v>108</v>
      </c>
      <c r="E309" s="22">
        <v>15140</v>
      </c>
      <c r="F309" s="23">
        <f t="shared" si="26"/>
        <v>4375.722543352601</v>
      </c>
      <c r="G309" s="2"/>
      <c r="H309" s="22">
        <v>16941</v>
      </c>
      <c r="I309" s="22">
        <f t="shared" si="31"/>
        <v>4375.722543352601</v>
      </c>
      <c r="J309" s="2"/>
      <c r="K309" t="s">
        <v>517</v>
      </c>
      <c r="L309" s="24">
        <v>1158</v>
      </c>
      <c r="N309" s="24">
        <v>15073</v>
      </c>
      <c r="O309" s="25">
        <v>16874</v>
      </c>
      <c r="P309" s="24">
        <f t="shared" si="27"/>
        <v>67</v>
      </c>
      <c r="Q309" s="21">
        <f t="shared" si="28"/>
        <v>3.9706056655209199E-3</v>
      </c>
      <c r="R309" s="20">
        <f t="shared" si="29"/>
        <v>-67</v>
      </c>
    </row>
    <row r="310" spans="1:18" s="17" customFormat="1" x14ac:dyDescent="0.25">
      <c r="A310" s="17" t="s">
        <v>518</v>
      </c>
      <c r="B310" s="18">
        <v>849</v>
      </c>
      <c r="C310" s="18">
        <v>431</v>
      </c>
      <c r="D310" s="17" t="s">
        <v>519</v>
      </c>
      <c r="E310" s="18">
        <v>10410</v>
      </c>
      <c r="F310" s="19">
        <f t="shared" si="26"/>
        <v>3008.6705202312137</v>
      </c>
      <c r="H310" s="18">
        <v>11690</v>
      </c>
      <c r="I310" s="18">
        <f t="shared" si="31"/>
        <v>3008.6705202312137</v>
      </c>
      <c r="K310" s="17" t="s">
        <v>518</v>
      </c>
      <c r="L310" s="20">
        <v>849</v>
      </c>
      <c r="N310" s="20">
        <v>10410</v>
      </c>
      <c r="O310" s="19">
        <v>11690</v>
      </c>
      <c r="P310" s="20">
        <f t="shared" si="27"/>
        <v>0</v>
      </c>
      <c r="Q310" s="21" t="str">
        <f t="shared" si="28"/>
        <v/>
      </c>
      <c r="R310" s="20">
        <f t="shared" si="29"/>
        <v>0</v>
      </c>
    </row>
    <row r="311" spans="1:18" x14ac:dyDescent="0.25">
      <c r="A311" s="2" t="s">
        <v>520</v>
      </c>
      <c r="B311" s="22">
        <v>481</v>
      </c>
      <c r="C311" s="22">
        <v>364</v>
      </c>
      <c r="D311" s="2" t="s">
        <v>521</v>
      </c>
      <c r="E311" s="22">
        <v>9720</v>
      </c>
      <c r="F311" s="23">
        <f t="shared" si="26"/>
        <v>2809.2485549132948</v>
      </c>
      <c r="G311" s="2"/>
      <c r="H311" s="22">
        <v>10565</v>
      </c>
      <c r="I311" s="22">
        <f t="shared" si="31"/>
        <v>2809.2485549132948</v>
      </c>
      <c r="J311" s="2"/>
      <c r="K311" t="s">
        <v>520</v>
      </c>
      <c r="L311" s="24">
        <v>481</v>
      </c>
      <c r="N311" s="24">
        <v>9720</v>
      </c>
      <c r="O311" s="25">
        <v>10565</v>
      </c>
      <c r="P311" s="24">
        <f t="shared" si="27"/>
        <v>0</v>
      </c>
      <c r="Q311" s="21" t="str">
        <f t="shared" si="28"/>
        <v/>
      </c>
      <c r="R311" s="20">
        <f t="shared" si="29"/>
        <v>0</v>
      </c>
    </row>
    <row r="312" spans="1:18" s="17" customFormat="1" x14ac:dyDescent="0.25">
      <c r="A312" s="17" t="s">
        <v>522</v>
      </c>
      <c r="B312" s="18">
        <v>1020</v>
      </c>
      <c r="C312" s="18">
        <v>461</v>
      </c>
      <c r="D312" s="17" t="s">
        <v>121</v>
      </c>
      <c r="E312" s="18">
        <v>10533</v>
      </c>
      <c r="F312" s="19">
        <f t="shared" si="26"/>
        <v>3044.2196531791906</v>
      </c>
      <c r="H312" s="18">
        <v>12014</v>
      </c>
      <c r="I312" s="18">
        <f t="shared" si="31"/>
        <v>3044.2196531791906</v>
      </c>
      <c r="K312" s="17" t="s">
        <v>522</v>
      </c>
      <c r="L312" s="20">
        <v>1020</v>
      </c>
      <c r="N312" s="20">
        <v>10225</v>
      </c>
      <c r="O312" s="19">
        <v>11706</v>
      </c>
      <c r="P312" s="20">
        <f t="shared" si="27"/>
        <v>308</v>
      </c>
      <c r="Q312" s="21">
        <f t="shared" si="28"/>
        <v>2.6311293353835641E-2</v>
      </c>
      <c r="R312" s="20">
        <f t="shared" si="29"/>
        <v>-308</v>
      </c>
    </row>
    <row r="313" spans="1:18" x14ac:dyDescent="0.25">
      <c r="A313" s="2" t="s">
        <v>523</v>
      </c>
      <c r="B313" s="22">
        <v>813</v>
      </c>
      <c r="C313" s="22">
        <v>816</v>
      </c>
      <c r="D313" s="2" t="s">
        <v>524</v>
      </c>
      <c r="E313" s="22">
        <v>18738</v>
      </c>
      <c r="F313" s="23">
        <f t="shared" si="26"/>
        <v>5415.6069364161849</v>
      </c>
      <c r="G313" s="2"/>
      <c r="H313" s="22">
        <v>20367</v>
      </c>
      <c r="I313" s="22">
        <f t="shared" si="31"/>
        <v>5415.6069364161849</v>
      </c>
      <c r="J313" s="2"/>
      <c r="K313" t="s">
        <v>523</v>
      </c>
      <c r="L313" s="24">
        <v>813</v>
      </c>
      <c r="N313" s="24">
        <v>18738</v>
      </c>
      <c r="O313" s="25">
        <v>20367</v>
      </c>
      <c r="P313" s="24">
        <f t="shared" si="27"/>
        <v>0</v>
      </c>
      <c r="Q313" s="21" t="str">
        <f t="shared" si="28"/>
        <v/>
      </c>
      <c r="R313" s="20">
        <f t="shared" si="29"/>
        <v>0</v>
      </c>
    </row>
    <row r="314" spans="1:18" s="17" customFormat="1" x14ac:dyDescent="0.25">
      <c r="A314" s="17" t="s">
        <v>525</v>
      </c>
      <c r="B314" s="18">
        <v>914</v>
      </c>
      <c r="C314" s="18">
        <v>527</v>
      </c>
      <c r="D314" s="17" t="s">
        <v>526</v>
      </c>
      <c r="E314" s="18">
        <v>14103</v>
      </c>
      <c r="F314" s="19">
        <f t="shared" si="26"/>
        <v>4076.0115606936415</v>
      </c>
      <c r="H314" s="18">
        <v>15544</v>
      </c>
      <c r="I314" s="18">
        <f t="shared" si="31"/>
        <v>4076.0115606936415</v>
      </c>
      <c r="K314" s="17" t="s">
        <v>525</v>
      </c>
      <c r="L314" s="20">
        <v>914</v>
      </c>
      <c r="N314" s="20">
        <v>14103</v>
      </c>
      <c r="O314" s="19">
        <v>15544</v>
      </c>
      <c r="P314" s="20">
        <f t="shared" si="27"/>
        <v>0</v>
      </c>
      <c r="Q314" s="21" t="str">
        <f t="shared" si="28"/>
        <v/>
      </c>
      <c r="R314" s="20">
        <f t="shared" si="29"/>
        <v>0</v>
      </c>
    </row>
    <row r="315" spans="1:18" x14ac:dyDescent="0.25">
      <c r="A315" s="2" t="s">
        <v>527</v>
      </c>
      <c r="B315" s="22">
        <v>1741</v>
      </c>
      <c r="C315" s="22">
        <v>918</v>
      </c>
      <c r="D315" s="2" t="s">
        <v>528</v>
      </c>
      <c r="E315" s="22">
        <v>24275</v>
      </c>
      <c r="F315" s="23">
        <f t="shared" si="26"/>
        <v>7015.8959537572255</v>
      </c>
      <c r="G315" s="2"/>
      <c r="H315" s="22">
        <v>26934</v>
      </c>
      <c r="I315" s="22">
        <f t="shared" si="31"/>
        <v>7015.8959537572255</v>
      </c>
      <c r="J315" s="2"/>
      <c r="K315" t="s">
        <v>527</v>
      </c>
      <c r="L315" s="24">
        <v>1741</v>
      </c>
      <c r="N315" s="24">
        <v>24275</v>
      </c>
      <c r="O315" s="25">
        <v>26934</v>
      </c>
      <c r="P315" s="24">
        <f t="shared" si="27"/>
        <v>0</v>
      </c>
      <c r="Q315" s="21" t="str">
        <f t="shared" si="28"/>
        <v/>
      </c>
      <c r="R315" s="20">
        <f t="shared" si="29"/>
        <v>0</v>
      </c>
    </row>
    <row r="316" spans="1:18" s="17" customFormat="1" x14ac:dyDescent="0.25">
      <c r="A316" s="17" t="s">
        <v>529</v>
      </c>
      <c r="B316" s="18">
        <v>1632</v>
      </c>
      <c r="C316" s="18">
        <v>797</v>
      </c>
      <c r="D316" s="17" t="s">
        <v>530</v>
      </c>
      <c r="E316" s="18">
        <v>19342</v>
      </c>
      <c r="F316" s="19">
        <f t="shared" si="26"/>
        <v>5590.1734104046245</v>
      </c>
      <c r="H316" s="18">
        <v>21771</v>
      </c>
      <c r="I316" s="18">
        <f t="shared" si="31"/>
        <v>5590.1734104046245</v>
      </c>
      <c r="K316" s="17" t="s">
        <v>529</v>
      </c>
      <c r="L316" s="20">
        <v>1632</v>
      </c>
      <c r="N316" s="20">
        <v>19342</v>
      </c>
      <c r="O316" s="19">
        <v>21771</v>
      </c>
      <c r="P316" s="20">
        <f t="shared" si="27"/>
        <v>0</v>
      </c>
      <c r="Q316" s="21" t="str">
        <f t="shared" si="28"/>
        <v/>
      </c>
      <c r="R316" s="20">
        <f t="shared" si="29"/>
        <v>0</v>
      </c>
    </row>
    <row r="317" spans="1:18" x14ac:dyDescent="0.25">
      <c r="A317" s="2" t="s">
        <v>531</v>
      </c>
      <c r="B317" s="22">
        <v>852</v>
      </c>
      <c r="C317" s="22">
        <v>606</v>
      </c>
      <c r="D317" s="2" t="s">
        <v>532</v>
      </c>
      <c r="E317" s="22">
        <v>16054</v>
      </c>
      <c r="F317" s="23">
        <f t="shared" si="26"/>
        <v>4639.884393063584</v>
      </c>
      <c r="G317" s="2"/>
      <c r="H317" s="22">
        <v>17512</v>
      </c>
      <c r="I317" s="22">
        <f t="shared" si="31"/>
        <v>4639.884393063584</v>
      </c>
      <c r="J317" s="2"/>
      <c r="K317" t="s">
        <v>531</v>
      </c>
      <c r="L317" s="24">
        <v>852</v>
      </c>
      <c r="N317" s="24">
        <v>16054</v>
      </c>
      <c r="O317" s="25">
        <v>17512</v>
      </c>
      <c r="P317" s="24">
        <f t="shared" si="27"/>
        <v>0</v>
      </c>
      <c r="Q317" s="21" t="str">
        <f t="shared" si="28"/>
        <v/>
      </c>
      <c r="R317" s="20">
        <f t="shared" si="29"/>
        <v>0</v>
      </c>
    </row>
    <row r="318" spans="1:18" s="17" customFormat="1" x14ac:dyDescent="0.25">
      <c r="A318" s="17" t="s">
        <v>533</v>
      </c>
      <c r="B318" s="18">
        <v>640</v>
      </c>
      <c r="C318" s="18">
        <v>722</v>
      </c>
      <c r="D318" s="17" t="s">
        <v>534</v>
      </c>
      <c r="E318" s="18">
        <v>20007</v>
      </c>
      <c r="F318" s="19">
        <f t="shared" si="26"/>
        <v>5782.3699421965321</v>
      </c>
      <c r="H318" s="18">
        <v>21369</v>
      </c>
      <c r="I318" s="18">
        <f t="shared" si="31"/>
        <v>5782.3699421965321</v>
      </c>
      <c r="K318" s="17" t="s">
        <v>533</v>
      </c>
      <c r="L318" s="20">
        <v>640</v>
      </c>
      <c r="N318" s="20">
        <v>20007</v>
      </c>
      <c r="O318" s="19">
        <v>21369</v>
      </c>
      <c r="P318" s="20">
        <f t="shared" si="27"/>
        <v>0</v>
      </c>
      <c r="Q318" s="21" t="str">
        <f t="shared" si="28"/>
        <v/>
      </c>
      <c r="R318" s="20">
        <f t="shared" si="29"/>
        <v>0</v>
      </c>
    </row>
    <row r="319" spans="1:18" x14ac:dyDescent="0.25">
      <c r="A319" s="2" t="s">
        <v>535</v>
      </c>
      <c r="B319" s="22">
        <v>822</v>
      </c>
      <c r="C319" s="22">
        <v>459</v>
      </c>
      <c r="D319" s="2" t="s">
        <v>536</v>
      </c>
      <c r="E319" s="22">
        <v>12638</v>
      </c>
      <c r="F319" s="23">
        <f t="shared" si="26"/>
        <v>3652.6011560693642</v>
      </c>
      <c r="G319" s="2"/>
      <c r="H319" s="22">
        <v>13919</v>
      </c>
      <c r="I319" s="22">
        <f t="shared" si="31"/>
        <v>3652.6011560693642</v>
      </c>
      <c r="J319" s="2"/>
      <c r="K319" t="s">
        <v>535</v>
      </c>
      <c r="L319" s="24">
        <v>822</v>
      </c>
      <c r="N319" s="24">
        <v>12638</v>
      </c>
      <c r="O319" s="25">
        <v>13919</v>
      </c>
      <c r="P319" s="24">
        <f t="shared" si="27"/>
        <v>0</v>
      </c>
      <c r="Q319" s="21" t="str">
        <f t="shared" si="28"/>
        <v/>
      </c>
      <c r="R319" s="20">
        <f t="shared" si="29"/>
        <v>0</v>
      </c>
    </row>
    <row r="320" spans="1:18" s="17" customFormat="1" x14ac:dyDescent="0.25">
      <c r="A320" s="17" t="s">
        <v>537</v>
      </c>
      <c r="B320" s="18">
        <v>1925</v>
      </c>
      <c r="C320" s="18">
        <v>1244</v>
      </c>
      <c r="D320" s="17" t="s">
        <v>538</v>
      </c>
      <c r="E320" s="18">
        <v>11036</v>
      </c>
      <c r="F320" s="19">
        <f t="shared" si="26"/>
        <v>3189.5953757225434</v>
      </c>
      <c r="H320" s="18">
        <v>36137</v>
      </c>
      <c r="I320" s="18">
        <f>SUM(F320:F322)</f>
        <v>9528.323699421966</v>
      </c>
      <c r="K320" s="17" t="s">
        <v>539</v>
      </c>
      <c r="L320" s="20">
        <v>296</v>
      </c>
      <c r="N320" s="20">
        <v>11036</v>
      </c>
      <c r="O320" s="19">
        <v>36427</v>
      </c>
      <c r="P320" s="20">
        <f t="shared" si="27"/>
        <v>-290</v>
      </c>
      <c r="Q320" s="21">
        <f t="shared" si="28"/>
        <v>-7.9611277349218978E-3</v>
      </c>
      <c r="R320" s="20">
        <f t="shared" si="29"/>
        <v>0</v>
      </c>
    </row>
    <row r="321" spans="1:18" s="17" customFormat="1" x14ac:dyDescent="0.25">
      <c r="B321" s="18"/>
      <c r="C321" s="18"/>
      <c r="D321" s="17" t="s">
        <v>540</v>
      </c>
      <c r="E321" s="18">
        <v>15500</v>
      </c>
      <c r="F321" s="19">
        <f t="shared" si="26"/>
        <v>4479.7687861271679</v>
      </c>
      <c r="H321" s="18" t="s">
        <v>32</v>
      </c>
      <c r="I321" s="18"/>
      <c r="K321" s="17" t="s">
        <v>541</v>
      </c>
      <c r="L321" s="20">
        <v>608</v>
      </c>
      <c r="N321" s="20">
        <v>15500</v>
      </c>
      <c r="O321" s="19" t="s">
        <v>32</v>
      </c>
      <c r="P321" s="20" t="str">
        <f t="shared" si="27"/>
        <v/>
      </c>
      <c r="Q321" s="21" t="str">
        <f t="shared" si="28"/>
        <v/>
      </c>
      <c r="R321" s="20">
        <f t="shared" si="29"/>
        <v>0</v>
      </c>
    </row>
    <row r="322" spans="1:18" s="17" customFormat="1" x14ac:dyDescent="0.25">
      <c r="B322" s="18"/>
      <c r="C322" s="18"/>
      <c r="D322" s="17" t="s">
        <v>92</v>
      </c>
      <c r="E322" s="18">
        <v>6432</v>
      </c>
      <c r="F322" s="19">
        <f t="shared" si="26"/>
        <v>1858.9595375722542</v>
      </c>
      <c r="H322" s="18" t="s">
        <v>32</v>
      </c>
      <c r="I322" s="18"/>
      <c r="K322" s="17" t="s">
        <v>542</v>
      </c>
      <c r="L322" s="20">
        <v>275</v>
      </c>
      <c r="N322" s="20">
        <v>6722</v>
      </c>
      <c r="O322" s="19" t="s">
        <v>32</v>
      </c>
      <c r="P322" s="20" t="str">
        <f t="shared" si="27"/>
        <v/>
      </c>
      <c r="Q322" s="21" t="str">
        <f t="shared" si="28"/>
        <v/>
      </c>
      <c r="R322" s="20">
        <f t="shared" si="29"/>
        <v>290</v>
      </c>
    </row>
    <row r="323" spans="1:18" s="17" customFormat="1" x14ac:dyDescent="0.25">
      <c r="B323" s="18"/>
      <c r="C323" s="18"/>
      <c r="D323" s="17" t="s">
        <v>32</v>
      </c>
      <c r="E323" s="18" t="s">
        <v>32</v>
      </c>
      <c r="F323" s="19" t="str">
        <f t="shared" si="26"/>
        <v/>
      </c>
      <c r="H323" s="18" t="s">
        <v>32</v>
      </c>
      <c r="I323" s="18"/>
      <c r="K323" s="17" t="s">
        <v>543</v>
      </c>
      <c r="L323" s="20">
        <v>373</v>
      </c>
      <c r="N323" s="20"/>
      <c r="O323" s="19" t="s">
        <v>32</v>
      </c>
      <c r="P323" s="20" t="str">
        <f t="shared" si="27"/>
        <v/>
      </c>
      <c r="Q323" s="21" t="str">
        <f t="shared" si="28"/>
        <v/>
      </c>
      <c r="R323" s="20"/>
    </row>
    <row r="324" spans="1:18" s="17" customFormat="1" x14ac:dyDescent="0.25">
      <c r="B324" s="18"/>
      <c r="C324" s="18"/>
      <c r="D324" s="17" t="s">
        <v>32</v>
      </c>
      <c r="E324" s="18" t="s">
        <v>32</v>
      </c>
      <c r="F324" s="19" t="str">
        <f t="shared" si="26"/>
        <v/>
      </c>
      <c r="H324" s="18" t="s">
        <v>32</v>
      </c>
      <c r="I324" s="18"/>
      <c r="K324" s="17" t="s">
        <v>544</v>
      </c>
      <c r="L324" s="20">
        <v>373</v>
      </c>
      <c r="N324" s="20"/>
      <c r="O324" s="19" t="s">
        <v>32</v>
      </c>
      <c r="P324" s="20" t="str">
        <f t="shared" si="27"/>
        <v/>
      </c>
      <c r="Q324" s="21" t="str">
        <f t="shared" si="28"/>
        <v/>
      </c>
      <c r="R324" s="20"/>
    </row>
    <row r="325" spans="1:18" x14ac:dyDescent="0.25">
      <c r="A325" s="2" t="s">
        <v>545</v>
      </c>
      <c r="B325" s="22">
        <v>726</v>
      </c>
      <c r="C325" s="22">
        <v>279</v>
      </c>
      <c r="D325" s="2" t="s">
        <v>421</v>
      </c>
      <c r="E325" s="22">
        <v>2806</v>
      </c>
      <c r="F325" s="23">
        <f t="shared" si="26"/>
        <v>810.98265895953762</v>
      </c>
      <c r="G325" s="2"/>
      <c r="H325" s="22">
        <v>9533</v>
      </c>
      <c r="I325" s="22">
        <f>SUM(F325:F326)</f>
        <v>2464.7398843930637</v>
      </c>
      <c r="J325" s="2"/>
      <c r="K325" t="s">
        <v>545</v>
      </c>
      <c r="L325" s="24">
        <v>726</v>
      </c>
      <c r="N325" s="24">
        <v>2858</v>
      </c>
      <c r="O325" s="25">
        <v>9585</v>
      </c>
      <c r="P325" s="24">
        <f t="shared" si="27"/>
        <v>-52</v>
      </c>
      <c r="Q325" s="21">
        <f t="shared" si="28"/>
        <v>-5.4251434533124678E-3</v>
      </c>
      <c r="R325" s="20">
        <f t="shared" si="29"/>
        <v>52</v>
      </c>
    </row>
    <row r="326" spans="1:18" x14ac:dyDescent="0.25">
      <c r="B326" s="22"/>
      <c r="C326" s="22"/>
      <c r="D326" s="2" t="s">
        <v>546</v>
      </c>
      <c r="E326" s="22">
        <v>5722</v>
      </c>
      <c r="F326" s="23">
        <f t="shared" ref="F326:F349" si="32">IF($E326="", "",$E326*1000000/$E$350)</f>
        <v>1653.7572254335259</v>
      </c>
      <c r="G326" s="2"/>
      <c r="H326" s="22" t="s">
        <v>32</v>
      </c>
      <c r="I326" s="22"/>
      <c r="J326" s="2"/>
      <c r="L326" s="24"/>
      <c r="N326" s="24">
        <v>5722</v>
      </c>
      <c r="O326" s="25" t="s">
        <v>32</v>
      </c>
      <c r="P326" s="24" t="str">
        <f t="shared" ref="P326:P349" si="33">IFERROR(H326-O326,"")</f>
        <v/>
      </c>
      <c r="Q326" s="21" t="str">
        <f t="shared" ref="Q326:Q349" si="34">IFERROR(IF(P326&lt;&gt;0,P326/O326,""),"")</f>
        <v/>
      </c>
      <c r="R326" s="20">
        <f t="shared" ref="R326:R349" si="35">N326-E326</f>
        <v>0</v>
      </c>
    </row>
    <row r="327" spans="1:18" s="17" customFormat="1" x14ac:dyDescent="0.25">
      <c r="A327" s="17" t="s">
        <v>547</v>
      </c>
      <c r="B327" s="18">
        <v>3592</v>
      </c>
      <c r="C327" s="18">
        <v>1839</v>
      </c>
      <c r="D327" s="17" t="s">
        <v>548</v>
      </c>
      <c r="E327" s="18">
        <v>12712</v>
      </c>
      <c r="F327" s="19">
        <f t="shared" si="32"/>
        <v>3673.9884393063585</v>
      </c>
      <c r="H327" s="18">
        <v>56981</v>
      </c>
      <c r="I327" s="18">
        <f>SUM(F327:F330)</f>
        <v>14898.843930635838</v>
      </c>
      <c r="K327" s="17" t="s">
        <v>549</v>
      </c>
      <c r="L327" s="20">
        <v>293</v>
      </c>
      <c r="N327" s="20">
        <v>12712</v>
      </c>
      <c r="O327" s="19">
        <v>56965</v>
      </c>
      <c r="P327" s="20">
        <f t="shared" si="33"/>
        <v>16</v>
      </c>
      <c r="Q327" s="21">
        <f t="shared" si="34"/>
        <v>2.8087422101290266E-4</v>
      </c>
      <c r="R327" s="20">
        <f t="shared" si="35"/>
        <v>0</v>
      </c>
    </row>
    <row r="328" spans="1:18" s="17" customFormat="1" x14ac:dyDescent="0.25">
      <c r="B328" s="18"/>
      <c r="C328" s="18"/>
      <c r="D328" s="17" t="s">
        <v>506</v>
      </c>
      <c r="E328" s="18">
        <v>379</v>
      </c>
      <c r="F328" s="19">
        <f t="shared" si="32"/>
        <v>109.53757225433526</v>
      </c>
      <c r="H328" s="18" t="s">
        <v>32</v>
      </c>
      <c r="I328" s="18"/>
      <c r="K328" s="17" t="s">
        <v>550</v>
      </c>
      <c r="L328" s="20">
        <v>794</v>
      </c>
      <c r="N328" s="20">
        <v>363</v>
      </c>
      <c r="O328" s="19" t="s">
        <v>32</v>
      </c>
      <c r="P328" s="20" t="str">
        <f t="shared" si="33"/>
        <v/>
      </c>
      <c r="Q328" s="21" t="str">
        <f t="shared" si="34"/>
        <v/>
      </c>
      <c r="R328" s="20">
        <f t="shared" si="35"/>
        <v>-16</v>
      </c>
    </row>
    <row r="329" spans="1:18" s="17" customFormat="1" x14ac:dyDescent="0.25">
      <c r="B329" s="18"/>
      <c r="C329" s="18"/>
      <c r="D329" s="17" t="s">
        <v>551</v>
      </c>
      <c r="E329" s="18">
        <v>7244</v>
      </c>
      <c r="F329" s="19">
        <f t="shared" si="32"/>
        <v>2093.6416184971099</v>
      </c>
      <c r="H329" s="18" t="s">
        <v>32</v>
      </c>
      <c r="I329" s="18"/>
      <c r="K329" s="17" t="s">
        <v>552</v>
      </c>
      <c r="L329" s="20">
        <v>631</v>
      </c>
      <c r="N329" s="20">
        <v>7244</v>
      </c>
      <c r="O329" s="19" t="s">
        <v>32</v>
      </c>
      <c r="P329" s="20" t="str">
        <f t="shared" si="33"/>
        <v/>
      </c>
      <c r="Q329" s="21" t="str">
        <f t="shared" si="34"/>
        <v/>
      </c>
      <c r="R329" s="20">
        <f t="shared" si="35"/>
        <v>0</v>
      </c>
    </row>
    <row r="330" spans="1:18" s="17" customFormat="1" x14ac:dyDescent="0.25">
      <c r="B330" s="18"/>
      <c r="C330" s="18"/>
      <c r="D330" s="17" t="s">
        <v>553</v>
      </c>
      <c r="E330" s="18">
        <v>31215</v>
      </c>
      <c r="F330" s="19">
        <f t="shared" si="32"/>
        <v>9021.676300578034</v>
      </c>
      <c r="H330" s="18" t="s">
        <v>32</v>
      </c>
      <c r="I330" s="18"/>
      <c r="K330" s="17" t="s">
        <v>554</v>
      </c>
      <c r="L330" s="20">
        <v>378</v>
      </c>
      <c r="N330" s="20">
        <v>31215</v>
      </c>
      <c r="O330" s="19" t="s">
        <v>32</v>
      </c>
      <c r="P330" s="20" t="str">
        <f t="shared" si="33"/>
        <v/>
      </c>
      <c r="Q330" s="21" t="str">
        <f t="shared" si="34"/>
        <v/>
      </c>
      <c r="R330" s="20">
        <f t="shared" si="35"/>
        <v>0</v>
      </c>
    </row>
    <row r="331" spans="1:18" s="17" customFormat="1" x14ac:dyDescent="0.25">
      <c r="B331" s="18"/>
      <c r="C331" s="18"/>
      <c r="D331" s="17" t="s">
        <v>32</v>
      </c>
      <c r="E331" s="18" t="s">
        <v>32</v>
      </c>
      <c r="F331" s="19" t="str">
        <f t="shared" si="32"/>
        <v/>
      </c>
      <c r="H331" s="18" t="s">
        <v>32</v>
      </c>
      <c r="I331" s="18"/>
      <c r="K331" s="17" t="s">
        <v>555</v>
      </c>
      <c r="L331" s="20">
        <v>512</v>
      </c>
      <c r="N331" s="20"/>
      <c r="O331" s="19" t="s">
        <v>32</v>
      </c>
      <c r="P331" s="20" t="str">
        <f t="shared" si="33"/>
        <v/>
      </c>
      <c r="Q331" s="21" t="str">
        <f t="shared" si="34"/>
        <v/>
      </c>
      <c r="R331" s="20"/>
    </row>
    <row r="332" spans="1:18" s="17" customFormat="1" x14ac:dyDescent="0.25">
      <c r="B332" s="18"/>
      <c r="C332" s="18"/>
      <c r="D332" s="17" t="s">
        <v>32</v>
      </c>
      <c r="E332" s="18" t="s">
        <v>32</v>
      </c>
      <c r="F332" s="19" t="str">
        <f t="shared" si="32"/>
        <v/>
      </c>
      <c r="H332" s="18" t="s">
        <v>32</v>
      </c>
      <c r="I332" s="18"/>
      <c r="K332" s="17" t="s">
        <v>556</v>
      </c>
      <c r="L332" s="20">
        <v>434</v>
      </c>
      <c r="N332" s="20"/>
      <c r="O332" s="19" t="s">
        <v>32</v>
      </c>
      <c r="P332" s="20" t="str">
        <f t="shared" si="33"/>
        <v/>
      </c>
      <c r="Q332" s="21" t="str">
        <f t="shared" si="34"/>
        <v/>
      </c>
      <c r="R332" s="20"/>
    </row>
    <row r="333" spans="1:18" s="17" customFormat="1" x14ac:dyDescent="0.25">
      <c r="B333" s="18"/>
      <c r="C333" s="18"/>
      <c r="D333" s="17" t="s">
        <v>32</v>
      </c>
      <c r="E333" s="18" t="s">
        <v>32</v>
      </c>
      <c r="F333" s="19" t="str">
        <f t="shared" si="32"/>
        <v/>
      </c>
      <c r="H333" s="18" t="s">
        <v>32</v>
      </c>
      <c r="I333" s="18"/>
      <c r="K333" s="17" t="s">
        <v>557</v>
      </c>
      <c r="L333" s="20">
        <v>550</v>
      </c>
      <c r="N333" s="20"/>
      <c r="O333" s="19" t="s">
        <v>32</v>
      </c>
      <c r="P333" s="20" t="str">
        <f t="shared" si="33"/>
        <v/>
      </c>
      <c r="Q333" s="21" t="str">
        <f t="shared" si="34"/>
        <v/>
      </c>
      <c r="R333" s="20"/>
    </row>
    <row r="334" spans="1:18" x14ac:dyDescent="0.25">
      <c r="A334" s="2" t="s">
        <v>558</v>
      </c>
      <c r="B334" s="22">
        <v>642</v>
      </c>
      <c r="C334" s="22">
        <v>737</v>
      </c>
      <c r="D334" s="2" t="s">
        <v>243</v>
      </c>
      <c r="E334" s="22">
        <v>4650</v>
      </c>
      <c r="F334" s="23">
        <f t="shared" si="32"/>
        <v>1343.9306358381502</v>
      </c>
      <c r="G334" s="2"/>
      <c r="H334" s="22">
        <v>19582</v>
      </c>
      <c r="I334" s="22">
        <f>SUM(F334:F335)</f>
        <v>5260.9826589595377</v>
      </c>
      <c r="J334" s="2"/>
      <c r="K334" t="s">
        <v>558</v>
      </c>
      <c r="L334" s="24">
        <v>642</v>
      </c>
      <c r="N334" s="24">
        <v>4425</v>
      </c>
      <c r="O334" s="25">
        <v>19357</v>
      </c>
      <c r="P334" s="24">
        <f t="shared" si="33"/>
        <v>225</v>
      </c>
      <c r="Q334" s="21">
        <f t="shared" si="34"/>
        <v>1.1623702019941107E-2</v>
      </c>
      <c r="R334" s="20">
        <f t="shared" si="35"/>
        <v>-225</v>
      </c>
    </row>
    <row r="335" spans="1:18" x14ac:dyDescent="0.25">
      <c r="B335" s="22"/>
      <c r="C335" s="22"/>
      <c r="D335" s="2" t="s">
        <v>559</v>
      </c>
      <c r="E335" s="22">
        <v>13553</v>
      </c>
      <c r="F335" s="23">
        <f t="shared" si="32"/>
        <v>3917.0520231213873</v>
      </c>
      <c r="G335" s="2"/>
      <c r="H335" s="22" t="s">
        <v>32</v>
      </c>
      <c r="I335" s="22"/>
      <c r="J335" s="2"/>
      <c r="L335" s="24"/>
      <c r="N335" s="24">
        <v>13553</v>
      </c>
      <c r="O335" s="25" t="s">
        <v>32</v>
      </c>
      <c r="P335" s="24" t="str">
        <f t="shared" si="33"/>
        <v/>
      </c>
      <c r="Q335" s="21" t="str">
        <f t="shared" si="34"/>
        <v/>
      </c>
      <c r="R335" s="20">
        <f t="shared" si="35"/>
        <v>0</v>
      </c>
    </row>
    <row r="336" spans="1:18" s="17" customFormat="1" x14ac:dyDescent="0.25">
      <c r="A336" s="17" t="s">
        <v>560</v>
      </c>
      <c r="B336" s="18">
        <v>1716</v>
      </c>
      <c r="C336" s="18">
        <v>887</v>
      </c>
      <c r="D336" s="17" t="s">
        <v>561</v>
      </c>
      <c r="E336" s="18">
        <v>22341</v>
      </c>
      <c r="F336" s="19">
        <f t="shared" si="32"/>
        <v>6456.9364161849708</v>
      </c>
      <c r="H336" s="18">
        <v>24944</v>
      </c>
      <c r="I336" s="18">
        <f>F336</f>
        <v>6456.9364161849708</v>
      </c>
      <c r="K336" s="17" t="s">
        <v>560</v>
      </c>
      <c r="L336" s="20">
        <v>1716</v>
      </c>
      <c r="N336" s="20">
        <v>22341</v>
      </c>
      <c r="O336" s="19">
        <v>24944</v>
      </c>
      <c r="P336" s="20">
        <f t="shared" si="33"/>
        <v>0</v>
      </c>
      <c r="Q336" s="21" t="str">
        <f t="shared" si="34"/>
        <v/>
      </c>
      <c r="R336" s="20">
        <f t="shared" si="35"/>
        <v>0</v>
      </c>
    </row>
    <row r="337" spans="1:18" x14ac:dyDescent="0.25">
      <c r="A337" s="2" t="s">
        <v>562</v>
      </c>
      <c r="B337" s="22">
        <v>1418</v>
      </c>
      <c r="C337" s="22">
        <v>1015</v>
      </c>
      <c r="D337" s="2" t="s">
        <v>563</v>
      </c>
      <c r="E337" s="22">
        <v>27073</v>
      </c>
      <c r="F337" s="23">
        <f t="shared" si="32"/>
        <v>7824.5664739884396</v>
      </c>
      <c r="G337" s="2"/>
      <c r="H337" s="22">
        <v>29506</v>
      </c>
      <c r="I337" s="22">
        <f>F337</f>
        <v>7824.5664739884396</v>
      </c>
      <c r="J337" s="2"/>
      <c r="K337" t="s">
        <v>562</v>
      </c>
      <c r="L337" s="24">
        <v>1418</v>
      </c>
      <c r="N337" s="24">
        <v>27073</v>
      </c>
      <c r="O337" s="25">
        <v>29506</v>
      </c>
      <c r="P337" s="24">
        <f t="shared" si="33"/>
        <v>0</v>
      </c>
      <c r="Q337" s="21" t="str">
        <f t="shared" si="34"/>
        <v/>
      </c>
      <c r="R337" s="20">
        <f t="shared" si="35"/>
        <v>0</v>
      </c>
    </row>
    <row r="338" spans="1:18" s="17" customFormat="1" x14ac:dyDescent="0.25">
      <c r="A338" s="17" t="s">
        <v>564</v>
      </c>
      <c r="B338" s="18">
        <v>380</v>
      </c>
      <c r="C338" s="18">
        <v>265</v>
      </c>
      <c r="D338" s="17" t="s">
        <v>497</v>
      </c>
      <c r="E338" s="18">
        <v>7003</v>
      </c>
      <c r="F338" s="19">
        <f t="shared" si="32"/>
        <v>2023.9884393063585</v>
      </c>
      <c r="H338" s="18">
        <v>8485</v>
      </c>
      <c r="I338" s="18">
        <f>SUM(F338:F339)</f>
        <v>2265.8959537572255</v>
      </c>
      <c r="K338" s="17" t="s">
        <v>564</v>
      </c>
      <c r="L338" s="20">
        <v>380</v>
      </c>
      <c r="N338" s="20">
        <v>7010</v>
      </c>
      <c r="O338" s="19">
        <v>8470</v>
      </c>
      <c r="P338" s="20">
        <f t="shared" si="33"/>
        <v>15</v>
      </c>
      <c r="Q338" s="21">
        <f t="shared" si="34"/>
        <v>1.7709563164108619E-3</v>
      </c>
      <c r="R338" s="20">
        <f t="shared" si="35"/>
        <v>7</v>
      </c>
    </row>
    <row r="339" spans="1:18" s="17" customFormat="1" x14ac:dyDescent="0.25">
      <c r="B339" s="18"/>
      <c r="C339" s="18"/>
      <c r="D339" s="17" t="s">
        <v>43</v>
      </c>
      <c r="E339" s="18">
        <v>837</v>
      </c>
      <c r="F339" s="19">
        <f t="shared" si="32"/>
        <v>241.90751445086704</v>
      </c>
      <c r="H339" s="18" t="s">
        <v>32</v>
      </c>
      <c r="I339" s="18"/>
      <c r="L339" s="20"/>
      <c r="N339" s="20">
        <v>815</v>
      </c>
      <c r="O339" s="19" t="s">
        <v>32</v>
      </c>
      <c r="P339" s="20" t="str">
        <f t="shared" si="33"/>
        <v/>
      </c>
      <c r="Q339" s="21" t="str">
        <f t="shared" si="34"/>
        <v/>
      </c>
      <c r="R339" s="20">
        <f t="shared" si="35"/>
        <v>-22</v>
      </c>
    </row>
    <row r="340" spans="1:18" x14ac:dyDescent="0.25">
      <c r="A340" s="2" t="s">
        <v>565</v>
      </c>
      <c r="B340" s="22">
        <v>2073</v>
      </c>
      <c r="C340" s="22">
        <v>1003</v>
      </c>
      <c r="D340" s="2" t="s">
        <v>566</v>
      </c>
      <c r="E340" s="22">
        <v>24933</v>
      </c>
      <c r="F340" s="23">
        <f t="shared" si="32"/>
        <v>7206.06936416185</v>
      </c>
      <c r="G340" s="2"/>
      <c r="H340" s="22">
        <v>28009</v>
      </c>
      <c r="I340" s="22">
        <f>F340</f>
        <v>7206.06936416185</v>
      </c>
      <c r="J340" s="2"/>
      <c r="K340" t="s">
        <v>565</v>
      </c>
      <c r="L340" s="24">
        <v>2073</v>
      </c>
      <c r="N340" s="24">
        <v>24933</v>
      </c>
      <c r="O340" s="25">
        <v>28009</v>
      </c>
      <c r="P340" s="24">
        <f t="shared" si="33"/>
        <v>0</v>
      </c>
      <c r="Q340" s="21" t="str">
        <f t="shared" si="34"/>
        <v/>
      </c>
      <c r="R340" s="20">
        <f t="shared" si="35"/>
        <v>0</v>
      </c>
    </row>
    <row r="341" spans="1:18" s="17" customFormat="1" x14ac:dyDescent="0.25">
      <c r="A341" s="17" t="s">
        <v>567</v>
      </c>
      <c r="B341" s="18">
        <v>389</v>
      </c>
      <c r="C341" s="18">
        <v>224</v>
      </c>
      <c r="D341" s="17" t="s">
        <v>568</v>
      </c>
      <c r="E341" s="18">
        <v>7431</v>
      </c>
      <c r="F341" s="19">
        <f t="shared" si="32"/>
        <v>2147.6878612716764</v>
      </c>
      <c r="H341" s="18">
        <v>8044</v>
      </c>
      <c r="I341" s="18">
        <f>F341</f>
        <v>2147.6878612716764</v>
      </c>
      <c r="K341" s="17" t="s">
        <v>567</v>
      </c>
      <c r="L341" s="20">
        <v>389</v>
      </c>
      <c r="N341" s="20">
        <v>7431</v>
      </c>
      <c r="O341" s="19">
        <v>8044</v>
      </c>
      <c r="P341" s="20">
        <f t="shared" si="33"/>
        <v>0</v>
      </c>
      <c r="Q341" s="21" t="str">
        <f t="shared" si="34"/>
        <v/>
      </c>
      <c r="R341" s="20">
        <f t="shared" si="35"/>
        <v>0</v>
      </c>
    </row>
    <row r="342" spans="1:18" x14ac:dyDescent="0.25">
      <c r="A342" s="2" t="s">
        <v>569</v>
      </c>
      <c r="B342" s="22">
        <v>1319</v>
      </c>
      <c r="C342" s="22">
        <v>766</v>
      </c>
      <c r="D342" s="2" t="s">
        <v>570</v>
      </c>
      <c r="E342" s="22">
        <v>17939</v>
      </c>
      <c r="F342" s="23">
        <f t="shared" si="32"/>
        <v>5184.6820809248557</v>
      </c>
      <c r="G342" s="2"/>
      <c r="H342" s="22">
        <v>20024</v>
      </c>
      <c r="I342" s="22">
        <f>F342</f>
        <v>5184.6820809248557</v>
      </c>
      <c r="J342" s="2"/>
      <c r="K342" t="s">
        <v>569</v>
      </c>
      <c r="L342" s="24">
        <v>1319</v>
      </c>
      <c r="N342" s="24">
        <v>17939</v>
      </c>
      <c r="O342" s="25">
        <v>20024</v>
      </c>
      <c r="P342" s="24">
        <f t="shared" si="33"/>
        <v>0</v>
      </c>
      <c r="Q342" s="21" t="str">
        <f t="shared" si="34"/>
        <v/>
      </c>
      <c r="R342" s="20">
        <f t="shared" si="35"/>
        <v>0</v>
      </c>
    </row>
    <row r="343" spans="1:18" s="17" customFormat="1" x14ac:dyDescent="0.25">
      <c r="A343" s="17" t="s">
        <v>571</v>
      </c>
      <c r="B343" s="18">
        <v>2358</v>
      </c>
      <c r="C343" s="18">
        <v>1328</v>
      </c>
      <c r="D343" s="17" t="s">
        <v>572</v>
      </c>
      <c r="E343" s="18">
        <v>6572</v>
      </c>
      <c r="F343" s="19">
        <f t="shared" si="32"/>
        <v>1899.4219653179191</v>
      </c>
      <c r="H343" s="18">
        <v>37193</v>
      </c>
      <c r="I343" s="18">
        <f>SUM(F343:F345)</f>
        <v>9684.1040462427736</v>
      </c>
      <c r="K343" s="17" t="s">
        <v>573</v>
      </c>
      <c r="L343" s="20">
        <v>387</v>
      </c>
      <c r="N343" s="20">
        <v>6572</v>
      </c>
      <c r="O343" s="19">
        <v>37193</v>
      </c>
      <c r="P343" s="20">
        <f t="shared" si="33"/>
        <v>0</v>
      </c>
      <c r="Q343" s="21" t="str">
        <f t="shared" si="34"/>
        <v/>
      </c>
      <c r="R343" s="20">
        <f t="shared" si="35"/>
        <v>0</v>
      </c>
    </row>
    <row r="344" spans="1:18" s="17" customFormat="1" x14ac:dyDescent="0.25">
      <c r="B344" s="18"/>
      <c r="C344" s="18"/>
      <c r="D344" s="17" t="s">
        <v>574</v>
      </c>
      <c r="E344" s="18">
        <v>16866</v>
      </c>
      <c r="F344" s="19">
        <f t="shared" si="32"/>
        <v>4874.5664739884396</v>
      </c>
      <c r="H344" s="18" t="s">
        <v>32</v>
      </c>
      <c r="I344" s="18"/>
      <c r="K344" s="17" t="s">
        <v>575</v>
      </c>
      <c r="L344" s="20">
        <v>291</v>
      </c>
      <c r="N344" s="20">
        <v>16866</v>
      </c>
      <c r="O344" s="19" t="s">
        <v>32</v>
      </c>
      <c r="P344" s="20" t="str">
        <f t="shared" si="33"/>
        <v/>
      </c>
      <c r="Q344" s="21" t="str">
        <f t="shared" si="34"/>
        <v/>
      </c>
      <c r="R344" s="20">
        <f t="shared" si="35"/>
        <v>0</v>
      </c>
    </row>
    <row r="345" spans="1:18" s="17" customFormat="1" x14ac:dyDescent="0.25">
      <c r="B345" s="18"/>
      <c r="C345" s="18"/>
      <c r="D345" s="17" t="s">
        <v>576</v>
      </c>
      <c r="E345" s="18">
        <v>10069</v>
      </c>
      <c r="F345" s="19">
        <f t="shared" si="32"/>
        <v>2910.115606936416</v>
      </c>
      <c r="H345" s="18" t="s">
        <v>32</v>
      </c>
      <c r="I345" s="18"/>
      <c r="K345" s="17" t="s">
        <v>577</v>
      </c>
      <c r="L345" s="20">
        <v>346</v>
      </c>
      <c r="N345" s="20">
        <v>10069</v>
      </c>
      <c r="O345" s="19" t="s">
        <v>32</v>
      </c>
      <c r="P345" s="20" t="str">
        <f t="shared" si="33"/>
        <v/>
      </c>
      <c r="Q345" s="21" t="str">
        <f t="shared" si="34"/>
        <v/>
      </c>
      <c r="R345" s="20">
        <f t="shared" si="35"/>
        <v>0</v>
      </c>
    </row>
    <row r="346" spans="1:18" s="17" customFormat="1" x14ac:dyDescent="0.25">
      <c r="B346" s="18"/>
      <c r="C346" s="18"/>
      <c r="D346" s="17" t="s">
        <v>32</v>
      </c>
      <c r="E346" s="18" t="s">
        <v>32</v>
      </c>
      <c r="F346" s="19" t="str">
        <f t="shared" si="32"/>
        <v/>
      </c>
      <c r="H346" s="18" t="s">
        <v>32</v>
      </c>
      <c r="I346" s="18"/>
      <c r="K346" s="17" t="s">
        <v>578</v>
      </c>
      <c r="L346" s="20">
        <v>304</v>
      </c>
      <c r="N346" s="20"/>
      <c r="O346" s="19" t="s">
        <v>32</v>
      </c>
      <c r="P346" s="20" t="str">
        <f t="shared" si="33"/>
        <v/>
      </c>
      <c r="Q346" s="21" t="str">
        <f t="shared" si="34"/>
        <v/>
      </c>
      <c r="R346" s="20"/>
    </row>
    <row r="347" spans="1:18" s="17" customFormat="1" x14ac:dyDescent="0.25">
      <c r="B347" s="18"/>
      <c r="C347" s="18"/>
      <c r="D347" s="17" t="s">
        <v>32</v>
      </c>
      <c r="E347" s="18" t="s">
        <v>32</v>
      </c>
      <c r="F347" s="19" t="str">
        <f t="shared" si="32"/>
        <v/>
      </c>
      <c r="H347" s="18" t="s">
        <v>32</v>
      </c>
      <c r="I347" s="18"/>
      <c r="K347" s="17" t="s">
        <v>579</v>
      </c>
      <c r="L347" s="20">
        <v>474</v>
      </c>
      <c r="N347" s="20"/>
      <c r="O347" s="19" t="s">
        <v>32</v>
      </c>
      <c r="P347" s="20" t="str">
        <f t="shared" si="33"/>
        <v/>
      </c>
      <c r="Q347" s="21" t="str">
        <f t="shared" si="34"/>
        <v/>
      </c>
      <c r="R347" s="20"/>
    </row>
    <row r="348" spans="1:18" s="17" customFormat="1" x14ac:dyDescent="0.25">
      <c r="B348" s="18"/>
      <c r="C348" s="18"/>
      <c r="D348" s="17" t="s">
        <v>32</v>
      </c>
      <c r="E348" s="18" t="s">
        <v>32</v>
      </c>
      <c r="F348" s="19" t="str">
        <f t="shared" si="32"/>
        <v/>
      </c>
      <c r="H348" s="18" t="s">
        <v>32</v>
      </c>
      <c r="I348" s="18"/>
      <c r="K348" s="17" t="s">
        <v>580</v>
      </c>
      <c r="L348" s="20">
        <v>556</v>
      </c>
      <c r="N348" s="20"/>
      <c r="O348" s="19" t="s">
        <v>32</v>
      </c>
      <c r="P348" s="20" t="str">
        <f t="shared" si="33"/>
        <v/>
      </c>
      <c r="Q348" s="21" t="str">
        <f t="shared" si="34"/>
        <v/>
      </c>
      <c r="R348" s="20"/>
    </row>
    <row r="349" spans="1:18" x14ac:dyDescent="0.25">
      <c r="A349" s="2" t="s">
        <v>581</v>
      </c>
      <c r="B349" s="22">
        <v>544</v>
      </c>
      <c r="C349" s="22">
        <v>407</v>
      </c>
      <c r="D349" s="2" t="s">
        <v>145</v>
      </c>
      <c r="E349" s="22">
        <v>11176</v>
      </c>
      <c r="F349" s="23">
        <f t="shared" si="32"/>
        <v>3230.057803468208</v>
      </c>
      <c r="G349" s="2"/>
      <c r="H349" s="22">
        <v>12127</v>
      </c>
      <c r="I349" s="22">
        <f>F349</f>
        <v>3230.057803468208</v>
      </c>
      <c r="J349" s="2"/>
      <c r="K349" t="s">
        <v>581</v>
      </c>
      <c r="L349" s="24">
        <v>544</v>
      </c>
      <c r="N349" s="24">
        <v>11281</v>
      </c>
      <c r="O349" s="25">
        <v>12232</v>
      </c>
      <c r="P349" s="24">
        <f t="shared" si="33"/>
        <v>-105</v>
      </c>
      <c r="Q349" s="21">
        <f t="shared" si="34"/>
        <v>-8.5840418574231522E-3</v>
      </c>
      <c r="R349" s="20">
        <f t="shared" si="35"/>
        <v>105</v>
      </c>
    </row>
    <row r="350" spans="1:18" s="28" customFormat="1" x14ac:dyDescent="0.25">
      <c r="A350" s="28" t="s">
        <v>582</v>
      </c>
      <c r="B350" s="29">
        <f t="shared" ref="B350:G350" si="36">SUM(B5:B349)</f>
        <v>220000</v>
      </c>
      <c r="C350" s="29">
        <f t="shared" si="36"/>
        <v>133641</v>
      </c>
      <c r="D350" s="30"/>
      <c r="E350" s="30">
        <f t="shared" si="36"/>
        <v>3460000</v>
      </c>
      <c r="F350" s="30">
        <f t="shared" si="36"/>
        <v>999999.99999999977</v>
      </c>
      <c r="G350" s="30">
        <f t="shared" si="36"/>
        <v>0</v>
      </c>
      <c r="H350" s="30">
        <f>SUM(H5:H349)</f>
        <v>3813641</v>
      </c>
      <c r="I350" s="30">
        <f>SUM(I5:I349)</f>
        <v>1000000.0000000002</v>
      </c>
      <c r="L350" s="30">
        <f>SUM(L5:L349)</f>
        <v>220000</v>
      </c>
      <c r="N350" s="30">
        <f>SUM(N5:N349)</f>
        <v>3460000</v>
      </c>
      <c r="O350" s="30">
        <f>SUM(O5:O349)</f>
        <v>3813641</v>
      </c>
      <c r="P350" s="31">
        <f>SUM(P5:P349)</f>
        <v>0</v>
      </c>
    </row>
    <row r="351" spans="1:18" x14ac:dyDescent="0.25">
      <c r="C351" s="32"/>
      <c r="E351" s="32"/>
      <c r="F351" s="32"/>
    </row>
    <row r="352" spans="1:18" x14ac:dyDescent="0.25">
      <c r="A352" s="2" t="s">
        <v>583</v>
      </c>
      <c r="C352" s="32"/>
    </row>
    <row r="353" spans="1:1" x14ac:dyDescent="0.25">
      <c r="A353" s="2" t="s">
        <v>584</v>
      </c>
    </row>
    <row r="354" spans="1:1" x14ac:dyDescent="0.25">
      <c r="A354" s="2" t="s">
        <v>585</v>
      </c>
    </row>
    <row r="355" spans="1:1" x14ac:dyDescent="0.25">
      <c r="A355" s="2" t="s">
        <v>586</v>
      </c>
    </row>
  </sheetData>
  <mergeCells count="2">
    <mergeCell ref="D3:E3"/>
    <mergeCell ref="K3:L3"/>
  </mergeCells>
  <pageMargins left="0.70866141732283472" right="0.70866141732283472" top="0.74803149606299213" bottom="0.74803149606299213" header="0.31496062992125984" footer="0.31496062992125984"/>
  <pageSetup paperSize="9" scale="5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158"/>
  <sheetViews>
    <sheetView workbookViewId="0">
      <selection activeCell="E158" sqref="E158"/>
    </sheetView>
  </sheetViews>
  <sheetFormatPr defaultRowHeight="15" x14ac:dyDescent="0.25"/>
  <cols>
    <col min="1" max="1" width="11" bestFit="1" customWidth="1"/>
    <col min="2" max="2" width="27.7109375" bestFit="1" customWidth="1"/>
    <col min="3" max="3" width="16.140625" bestFit="1" customWidth="1"/>
  </cols>
  <sheetData>
    <row r="3" spans="1:3" x14ac:dyDescent="0.25">
      <c r="A3" s="51" t="s">
        <v>590</v>
      </c>
      <c r="B3" s="51" t="s">
        <v>3</v>
      </c>
      <c r="C3" s="53" t="s">
        <v>591</v>
      </c>
    </row>
    <row r="4" spans="1:3" x14ac:dyDescent="0.25">
      <c r="A4" s="52"/>
      <c r="B4" s="52"/>
      <c r="C4" s="52"/>
    </row>
    <row r="5" spans="1:3" x14ac:dyDescent="0.25">
      <c r="A5" s="37" t="s">
        <v>592</v>
      </c>
      <c r="B5" s="37" t="s">
        <v>17</v>
      </c>
      <c r="C5" s="38">
        <v>761</v>
      </c>
    </row>
    <row r="6" spans="1:3" x14ac:dyDescent="0.25">
      <c r="A6" t="s">
        <v>593</v>
      </c>
      <c r="B6" t="s">
        <v>19</v>
      </c>
      <c r="C6" s="32">
        <v>1206</v>
      </c>
    </row>
    <row r="7" spans="1:3" x14ac:dyDescent="0.25">
      <c r="A7" t="s">
        <v>594</v>
      </c>
      <c r="B7" t="s">
        <v>21</v>
      </c>
      <c r="C7" s="32">
        <v>1032</v>
      </c>
    </row>
    <row r="8" spans="1:3" x14ac:dyDescent="0.25">
      <c r="A8" t="s">
        <v>595</v>
      </c>
      <c r="B8" t="s">
        <v>23</v>
      </c>
      <c r="C8" s="32">
        <v>608</v>
      </c>
    </row>
    <row r="9" spans="1:3" x14ac:dyDescent="0.25">
      <c r="A9" t="s">
        <v>596</v>
      </c>
      <c r="B9" t="s">
        <v>25</v>
      </c>
      <c r="C9" s="32">
        <v>517</v>
      </c>
    </row>
    <row r="10" spans="1:3" x14ac:dyDescent="0.25">
      <c r="A10" t="s">
        <v>597</v>
      </c>
      <c r="B10" t="s">
        <v>27</v>
      </c>
      <c r="C10" s="32">
        <v>774</v>
      </c>
    </row>
    <row r="11" spans="1:3" x14ac:dyDescent="0.25">
      <c r="A11" t="s">
        <v>598</v>
      </c>
      <c r="B11" t="s">
        <v>29</v>
      </c>
      <c r="C11" s="32">
        <v>4667</v>
      </c>
    </row>
    <row r="12" spans="1:3" x14ac:dyDescent="0.25">
      <c r="A12" t="s">
        <v>599</v>
      </c>
      <c r="B12" t="s">
        <v>34</v>
      </c>
      <c r="C12" s="32">
        <v>637</v>
      </c>
    </row>
    <row r="13" spans="1:3" x14ac:dyDescent="0.25">
      <c r="A13" t="s">
        <v>600</v>
      </c>
      <c r="B13" t="s">
        <v>36</v>
      </c>
      <c r="C13" s="32">
        <v>753</v>
      </c>
    </row>
    <row r="14" spans="1:3" x14ac:dyDescent="0.25">
      <c r="A14" t="s">
        <v>601</v>
      </c>
      <c r="B14" t="s">
        <v>38</v>
      </c>
      <c r="C14" s="32">
        <v>1158</v>
      </c>
    </row>
    <row r="15" spans="1:3" x14ac:dyDescent="0.25">
      <c r="A15" t="s">
        <v>602</v>
      </c>
      <c r="B15" t="s">
        <v>40</v>
      </c>
      <c r="C15" s="32">
        <v>737</v>
      </c>
    </row>
    <row r="16" spans="1:3" x14ac:dyDescent="0.25">
      <c r="A16" t="s">
        <v>603</v>
      </c>
      <c r="B16" t="s">
        <v>42</v>
      </c>
      <c r="C16" s="32">
        <v>302</v>
      </c>
    </row>
    <row r="17" spans="1:3" x14ac:dyDescent="0.25">
      <c r="A17" t="s">
        <v>604</v>
      </c>
      <c r="B17" t="s">
        <v>44</v>
      </c>
      <c r="C17" s="32">
        <v>1914</v>
      </c>
    </row>
    <row r="18" spans="1:3" x14ac:dyDescent="0.25">
      <c r="A18" t="s">
        <v>605</v>
      </c>
      <c r="B18" t="s">
        <v>48</v>
      </c>
      <c r="C18" s="32">
        <v>1119</v>
      </c>
    </row>
    <row r="19" spans="1:3" x14ac:dyDescent="0.25">
      <c r="A19" t="s">
        <v>606</v>
      </c>
      <c r="B19" t="s">
        <v>50</v>
      </c>
      <c r="C19" s="32">
        <v>1024</v>
      </c>
    </row>
    <row r="20" spans="1:3" x14ac:dyDescent="0.25">
      <c r="A20" t="s">
        <v>607</v>
      </c>
      <c r="B20" t="s">
        <v>52</v>
      </c>
      <c r="C20" s="32">
        <v>1690</v>
      </c>
    </row>
    <row r="21" spans="1:3" x14ac:dyDescent="0.25">
      <c r="A21" t="s">
        <v>608</v>
      </c>
      <c r="B21" t="s">
        <v>54</v>
      </c>
      <c r="C21" s="32">
        <v>992</v>
      </c>
    </row>
    <row r="22" spans="1:3" x14ac:dyDescent="0.25">
      <c r="A22" t="s">
        <v>609</v>
      </c>
      <c r="B22" t="s">
        <v>56</v>
      </c>
      <c r="C22" s="32">
        <v>1393</v>
      </c>
    </row>
    <row r="23" spans="1:3" x14ac:dyDescent="0.25">
      <c r="A23" t="s">
        <v>610</v>
      </c>
      <c r="B23" t="s">
        <v>64</v>
      </c>
      <c r="C23" s="32">
        <v>681</v>
      </c>
    </row>
    <row r="24" spans="1:3" x14ac:dyDescent="0.25">
      <c r="A24" t="s">
        <v>611</v>
      </c>
      <c r="B24" t="s">
        <v>66</v>
      </c>
      <c r="C24" s="32">
        <v>767</v>
      </c>
    </row>
    <row r="25" spans="1:3" x14ac:dyDescent="0.25">
      <c r="A25" t="s">
        <v>612</v>
      </c>
      <c r="B25" t="s">
        <v>68</v>
      </c>
      <c r="C25" s="32">
        <v>1937</v>
      </c>
    </row>
    <row r="26" spans="1:3" x14ac:dyDescent="0.25">
      <c r="A26" t="s">
        <v>613</v>
      </c>
      <c r="B26" t="s">
        <v>75</v>
      </c>
      <c r="C26" s="32">
        <v>1071</v>
      </c>
    </row>
    <row r="27" spans="1:3" x14ac:dyDescent="0.25">
      <c r="A27" t="s">
        <v>614</v>
      </c>
      <c r="B27" t="s">
        <v>77</v>
      </c>
      <c r="C27" s="32">
        <v>722</v>
      </c>
    </row>
    <row r="28" spans="1:3" x14ac:dyDescent="0.25">
      <c r="A28" t="s">
        <v>615</v>
      </c>
      <c r="B28" t="s">
        <v>78</v>
      </c>
      <c r="C28" s="32">
        <v>1209</v>
      </c>
    </row>
    <row r="29" spans="1:3" x14ac:dyDescent="0.25">
      <c r="A29" t="s">
        <v>616</v>
      </c>
      <c r="B29" t="s">
        <v>81</v>
      </c>
      <c r="C29" s="32">
        <v>1223</v>
      </c>
    </row>
    <row r="30" spans="1:3" x14ac:dyDescent="0.25">
      <c r="A30" t="s">
        <v>617</v>
      </c>
      <c r="B30" t="s">
        <v>84</v>
      </c>
      <c r="C30" s="32">
        <v>41</v>
      </c>
    </row>
    <row r="31" spans="1:3" x14ac:dyDescent="0.25">
      <c r="A31" t="s">
        <v>618</v>
      </c>
      <c r="B31" t="s">
        <v>86</v>
      </c>
      <c r="C31" s="32">
        <v>2328</v>
      </c>
    </row>
    <row r="32" spans="1:3" x14ac:dyDescent="0.25">
      <c r="A32" t="s">
        <v>619</v>
      </c>
      <c r="B32" t="s">
        <v>88</v>
      </c>
      <c r="C32" s="32">
        <v>2352</v>
      </c>
    </row>
    <row r="33" spans="1:3" x14ac:dyDescent="0.25">
      <c r="A33" t="s">
        <v>620</v>
      </c>
      <c r="B33" t="s">
        <v>91</v>
      </c>
      <c r="C33" s="32">
        <v>1293</v>
      </c>
    </row>
    <row r="34" spans="1:3" x14ac:dyDescent="0.25">
      <c r="A34" t="s">
        <v>621</v>
      </c>
      <c r="B34" t="s">
        <v>93</v>
      </c>
      <c r="C34" s="32">
        <v>1168</v>
      </c>
    </row>
    <row r="35" spans="1:3" x14ac:dyDescent="0.25">
      <c r="A35" t="s">
        <v>622</v>
      </c>
      <c r="B35" t="s">
        <v>95</v>
      </c>
      <c r="C35" s="32">
        <v>2089</v>
      </c>
    </row>
    <row r="36" spans="1:3" x14ac:dyDescent="0.25">
      <c r="A36" t="s">
        <v>623</v>
      </c>
      <c r="B36" t="s">
        <v>103</v>
      </c>
      <c r="C36" s="32">
        <v>418</v>
      </c>
    </row>
    <row r="37" spans="1:3" x14ac:dyDescent="0.25">
      <c r="A37" t="s">
        <v>624</v>
      </c>
      <c r="B37" t="s">
        <v>105</v>
      </c>
      <c r="C37" s="32">
        <v>957</v>
      </c>
    </row>
    <row r="38" spans="1:3" x14ac:dyDescent="0.25">
      <c r="A38" t="s">
        <v>625</v>
      </c>
      <c r="B38" t="s">
        <v>107</v>
      </c>
      <c r="C38" s="32">
        <v>3023</v>
      </c>
    </row>
    <row r="39" spans="1:3" x14ac:dyDescent="0.25">
      <c r="A39" t="s">
        <v>626</v>
      </c>
      <c r="B39" t="s">
        <v>120</v>
      </c>
      <c r="C39" s="32">
        <v>2980</v>
      </c>
    </row>
    <row r="40" spans="1:3" x14ac:dyDescent="0.25">
      <c r="A40" t="s">
        <v>627</v>
      </c>
      <c r="B40" t="s">
        <v>131</v>
      </c>
      <c r="C40" s="32">
        <v>1258</v>
      </c>
    </row>
    <row r="41" spans="1:3" x14ac:dyDescent="0.25">
      <c r="A41" t="s">
        <v>628</v>
      </c>
      <c r="B41" t="s">
        <v>133</v>
      </c>
      <c r="C41" s="32">
        <v>1613</v>
      </c>
    </row>
    <row r="42" spans="1:3" x14ac:dyDescent="0.25">
      <c r="A42" t="s">
        <v>629</v>
      </c>
      <c r="B42" t="s">
        <v>140</v>
      </c>
      <c r="C42" s="32">
        <v>1301</v>
      </c>
    </row>
    <row r="43" spans="1:3" x14ac:dyDescent="0.25">
      <c r="A43" t="s">
        <v>630</v>
      </c>
      <c r="B43" t="s">
        <v>142</v>
      </c>
      <c r="C43" s="32">
        <v>1181</v>
      </c>
    </row>
    <row r="44" spans="1:3" x14ac:dyDescent="0.25">
      <c r="A44" t="s">
        <v>631</v>
      </c>
      <c r="B44" t="s">
        <v>144</v>
      </c>
      <c r="C44" s="32">
        <v>1205</v>
      </c>
    </row>
    <row r="45" spans="1:3" x14ac:dyDescent="0.25">
      <c r="A45" t="s">
        <v>632</v>
      </c>
      <c r="B45" t="s">
        <v>147</v>
      </c>
      <c r="C45" s="32">
        <v>2155</v>
      </c>
    </row>
    <row r="46" spans="1:3" x14ac:dyDescent="0.25">
      <c r="A46" t="s">
        <v>633</v>
      </c>
      <c r="B46" t="s">
        <v>156</v>
      </c>
      <c r="C46" s="32">
        <v>1082</v>
      </c>
    </row>
    <row r="47" spans="1:3" x14ac:dyDescent="0.25">
      <c r="A47" t="s">
        <v>634</v>
      </c>
      <c r="B47" t="s">
        <v>158</v>
      </c>
      <c r="C47" s="32">
        <v>4932</v>
      </c>
    </row>
    <row r="48" spans="1:3" x14ac:dyDescent="0.25">
      <c r="A48" t="s">
        <v>635</v>
      </c>
      <c r="B48" t="s">
        <v>176</v>
      </c>
      <c r="C48" s="32">
        <v>944</v>
      </c>
    </row>
    <row r="49" spans="1:3" x14ac:dyDescent="0.25">
      <c r="A49" t="s">
        <v>636</v>
      </c>
      <c r="B49" t="s">
        <v>178</v>
      </c>
      <c r="C49" s="32">
        <v>2108</v>
      </c>
    </row>
    <row r="50" spans="1:3" x14ac:dyDescent="0.25">
      <c r="A50" t="s">
        <v>637</v>
      </c>
      <c r="B50" t="s">
        <v>186</v>
      </c>
      <c r="C50" s="32">
        <v>1109</v>
      </c>
    </row>
    <row r="51" spans="1:3" x14ac:dyDescent="0.25">
      <c r="A51" t="s">
        <v>638</v>
      </c>
      <c r="B51" t="s">
        <v>188</v>
      </c>
      <c r="C51" s="32">
        <v>1171</v>
      </c>
    </row>
    <row r="52" spans="1:3" x14ac:dyDescent="0.25">
      <c r="A52" t="s">
        <v>639</v>
      </c>
      <c r="B52" t="s">
        <v>189</v>
      </c>
      <c r="C52" s="32">
        <v>533</v>
      </c>
    </row>
    <row r="53" spans="1:3" x14ac:dyDescent="0.25">
      <c r="A53" t="s">
        <v>640</v>
      </c>
      <c r="B53" t="s">
        <v>191</v>
      </c>
      <c r="C53" s="32">
        <v>765</v>
      </c>
    </row>
    <row r="54" spans="1:3" x14ac:dyDescent="0.25">
      <c r="A54" t="s">
        <v>641</v>
      </c>
      <c r="B54" t="s">
        <v>193</v>
      </c>
      <c r="C54" s="32">
        <v>3962</v>
      </c>
    </row>
    <row r="55" spans="1:3" x14ac:dyDescent="0.25">
      <c r="A55" t="s">
        <v>642</v>
      </c>
      <c r="B55" t="s">
        <v>210</v>
      </c>
      <c r="C55" s="32">
        <v>957</v>
      </c>
    </row>
    <row r="56" spans="1:3" x14ac:dyDescent="0.25">
      <c r="A56" t="s">
        <v>643</v>
      </c>
      <c r="B56" t="s">
        <v>212</v>
      </c>
      <c r="C56" s="32">
        <v>808</v>
      </c>
    </row>
    <row r="57" spans="1:3" x14ac:dyDescent="0.25">
      <c r="A57" t="s">
        <v>644</v>
      </c>
      <c r="B57" t="s">
        <v>214</v>
      </c>
      <c r="C57" s="32">
        <v>418</v>
      </c>
    </row>
    <row r="58" spans="1:3" x14ac:dyDescent="0.25">
      <c r="A58" t="s">
        <v>645</v>
      </c>
      <c r="B58" t="s">
        <v>216</v>
      </c>
      <c r="C58" s="32">
        <v>838</v>
      </c>
    </row>
    <row r="59" spans="1:3" x14ac:dyDescent="0.25">
      <c r="A59" t="s">
        <v>646</v>
      </c>
      <c r="B59" t="s">
        <v>218</v>
      </c>
      <c r="C59" s="32">
        <v>734</v>
      </c>
    </row>
    <row r="60" spans="1:3" x14ac:dyDescent="0.25">
      <c r="A60" t="s">
        <v>647</v>
      </c>
      <c r="B60" t="s">
        <v>220</v>
      </c>
      <c r="C60" s="32">
        <v>3445</v>
      </c>
    </row>
    <row r="61" spans="1:3" x14ac:dyDescent="0.25">
      <c r="A61" t="s">
        <v>648</v>
      </c>
      <c r="B61" t="s">
        <v>233</v>
      </c>
      <c r="C61" s="32">
        <v>868</v>
      </c>
    </row>
    <row r="62" spans="1:3" x14ac:dyDescent="0.25">
      <c r="A62" t="s">
        <v>649</v>
      </c>
      <c r="B62" t="s">
        <v>235</v>
      </c>
      <c r="C62" s="32">
        <v>833</v>
      </c>
    </row>
    <row r="63" spans="1:3" x14ac:dyDescent="0.25">
      <c r="A63" t="s">
        <v>650</v>
      </c>
      <c r="B63" t="s">
        <v>237</v>
      </c>
      <c r="C63" s="32">
        <v>639</v>
      </c>
    </row>
    <row r="64" spans="1:3" x14ac:dyDescent="0.25">
      <c r="A64" t="s">
        <v>651</v>
      </c>
      <c r="B64" t="s">
        <v>239</v>
      </c>
      <c r="C64" s="32">
        <v>11</v>
      </c>
    </row>
    <row r="65" spans="1:3" x14ac:dyDescent="0.25">
      <c r="A65" t="s">
        <v>652</v>
      </c>
      <c r="B65" t="s">
        <v>240</v>
      </c>
      <c r="C65" s="32">
        <v>1072</v>
      </c>
    </row>
    <row r="66" spans="1:3" x14ac:dyDescent="0.25">
      <c r="A66" t="s">
        <v>653</v>
      </c>
      <c r="B66" t="s">
        <v>242</v>
      </c>
      <c r="C66" s="32">
        <v>722</v>
      </c>
    </row>
    <row r="67" spans="1:3" x14ac:dyDescent="0.25">
      <c r="A67" t="s">
        <v>654</v>
      </c>
      <c r="B67" t="s">
        <v>244</v>
      </c>
      <c r="C67" s="32">
        <v>5136</v>
      </c>
    </row>
    <row r="68" spans="1:3" x14ac:dyDescent="0.25">
      <c r="A68" t="s">
        <v>655</v>
      </c>
      <c r="B68" t="s">
        <v>264</v>
      </c>
      <c r="C68" s="32">
        <v>1211</v>
      </c>
    </row>
    <row r="69" spans="1:3" x14ac:dyDescent="0.25">
      <c r="A69" t="s">
        <v>656</v>
      </c>
      <c r="B69" t="s">
        <v>266</v>
      </c>
      <c r="C69" s="32">
        <v>478</v>
      </c>
    </row>
    <row r="70" spans="1:3" x14ac:dyDescent="0.25">
      <c r="A70" t="s">
        <v>657</v>
      </c>
      <c r="B70" t="s">
        <v>268</v>
      </c>
      <c r="C70" s="32">
        <v>1550</v>
      </c>
    </row>
    <row r="71" spans="1:3" x14ac:dyDescent="0.25">
      <c r="A71" t="s">
        <v>658</v>
      </c>
      <c r="B71" t="s">
        <v>271</v>
      </c>
      <c r="C71" s="32">
        <v>814</v>
      </c>
    </row>
    <row r="72" spans="1:3" x14ac:dyDescent="0.25">
      <c r="A72" t="s">
        <v>659</v>
      </c>
      <c r="B72" t="s">
        <v>273</v>
      </c>
      <c r="C72" s="32">
        <v>1257</v>
      </c>
    </row>
    <row r="73" spans="1:3" x14ac:dyDescent="0.25">
      <c r="A73" t="s">
        <v>660</v>
      </c>
      <c r="B73" t="s">
        <v>275</v>
      </c>
      <c r="C73" s="32">
        <v>4598</v>
      </c>
    </row>
    <row r="74" spans="1:3" x14ac:dyDescent="0.25">
      <c r="A74" t="s">
        <v>661</v>
      </c>
      <c r="B74" t="s">
        <v>294</v>
      </c>
      <c r="C74" s="32">
        <v>2759</v>
      </c>
    </row>
    <row r="75" spans="1:3" x14ac:dyDescent="0.25">
      <c r="A75" t="s">
        <v>662</v>
      </c>
      <c r="B75" t="s">
        <v>298</v>
      </c>
      <c r="C75" s="32">
        <v>1311</v>
      </c>
    </row>
    <row r="76" spans="1:3" x14ac:dyDescent="0.25">
      <c r="A76" t="s">
        <v>663</v>
      </c>
      <c r="B76" t="s">
        <v>300</v>
      </c>
      <c r="C76" s="32">
        <v>2012</v>
      </c>
    </row>
    <row r="77" spans="1:3" x14ac:dyDescent="0.25">
      <c r="A77" t="s">
        <v>664</v>
      </c>
      <c r="B77" t="s">
        <v>310</v>
      </c>
      <c r="C77" s="32">
        <v>1140</v>
      </c>
    </row>
    <row r="78" spans="1:3" x14ac:dyDescent="0.25">
      <c r="A78" t="s">
        <v>665</v>
      </c>
      <c r="B78" t="s">
        <v>312</v>
      </c>
      <c r="C78" s="32">
        <v>2807</v>
      </c>
    </row>
    <row r="79" spans="1:3" x14ac:dyDescent="0.25">
      <c r="A79" t="s">
        <v>666</v>
      </c>
      <c r="B79" t="s">
        <v>324</v>
      </c>
      <c r="C79" s="32">
        <v>2464</v>
      </c>
    </row>
    <row r="80" spans="1:3" x14ac:dyDescent="0.25">
      <c r="A80" t="s">
        <v>667</v>
      </c>
      <c r="B80" t="s">
        <v>326</v>
      </c>
      <c r="C80" s="32">
        <v>657</v>
      </c>
    </row>
    <row r="81" spans="1:3" x14ac:dyDescent="0.25">
      <c r="A81" t="s">
        <v>668</v>
      </c>
      <c r="B81" t="s">
        <v>328</v>
      </c>
      <c r="C81" s="32">
        <v>2222</v>
      </c>
    </row>
    <row r="82" spans="1:3" x14ac:dyDescent="0.25">
      <c r="A82" t="s">
        <v>669</v>
      </c>
      <c r="B82" t="s">
        <v>332</v>
      </c>
      <c r="C82" s="32">
        <v>832</v>
      </c>
    </row>
    <row r="83" spans="1:3" x14ac:dyDescent="0.25">
      <c r="A83" t="s">
        <v>670</v>
      </c>
      <c r="B83" t="s">
        <v>334</v>
      </c>
      <c r="C83" s="32">
        <v>623</v>
      </c>
    </row>
    <row r="84" spans="1:3" x14ac:dyDescent="0.25">
      <c r="A84" t="s">
        <v>671</v>
      </c>
      <c r="B84" t="s">
        <v>336</v>
      </c>
      <c r="C84" s="32">
        <v>632</v>
      </c>
    </row>
    <row r="85" spans="1:3" x14ac:dyDescent="0.25">
      <c r="A85" t="s">
        <v>672</v>
      </c>
      <c r="B85" t="s">
        <v>338</v>
      </c>
      <c r="C85" s="32">
        <v>757</v>
      </c>
    </row>
    <row r="86" spans="1:3" x14ac:dyDescent="0.25">
      <c r="A86" t="s">
        <v>673</v>
      </c>
      <c r="B86" t="s">
        <v>339</v>
      </c>
      <c r="C86" s="32">
        <v>1251</v>
      </c>
    </row>
    <row r="87" spans="1:3" x14ac:dyDescent="0.25">
      <c r="A87" t="s">
        <v>674</v>
      </c>
      <c r="B87" t="s">
        <v>342</v>
      </c>
      <c r="C87" s="32">
        <v>1224</v>
      </c>
    </row>
    <row r="88" spans="1:3" x14ac:dyDescent="0.25">
      <c r="A88" t="s">
        <v>675</v>
      </c>
      <c r="B88" t="s">
        <v>344</v>
      </c>
      <c r="C88" s="32">
        <v>3482</v>
      </c>
    </row>
    <row r="89" spans="1:3" x14ac:dyDescent="0.25">
      <c r="A89" t="s">
        <v>676</v>
      </c>
      <c r="B89" t="s">
        <v>357</v>
      </c>
      <c r="C89" s="32">
        <v>650</v>
      </c>
    </row>
    <row r="90" spans="1:3" x14ac:dyDescent="0.25">
      <c r="A90" t="s">
        <v>677</v>
      </c>
      <c r="B90" t="s">
        <v>359</v>
      </c>
      <c r="C90" s="32">
        <v>634</v>
      </c>
    </row>
    <row r="91" spans="1:3" x14ac:dyDescent="0.25">
      <c r="A91" t="s">
        <v>678</v>
      </c>
      <c r="B91" t="s">
        <v>361</v>
      </c>
      <c r="C91" s="32">
        <v>770</v>
      </c>
    </row>
    <row r="92" spans="1:3" x14ac:dyDescent="0.25">
      <c r="A92" t="s">
        <v>679</v>
      </c>
      <c r="B92" t="s">
        <v>363</v>
      </c>
      <c r="C92" s="32">
        <v>859</v>
      </c>
    </row>
    <row r="93" spans="1:3" x14ac:dyDescent="0.25">
      <c r="A93" t="s">
        <v>680</v>
      </c>
      <c r="B93" t="s">
        <v>365</v>
      </c>
      <c r="C93" s="32">
        <v>2020</v>
      </c>
    </row>
    <row r="94" spans="1:3" x14ac:dyDescent="0.25">
      <c r="A94" t="s">
        <v>681</v>
      </c>
      <c r="B94" t="s">
        <v>376</v>
      </c>
      <c r="C94" s="32">
        <v>2264</v>
      </c>
    </row>
    <row r="95" spans="1:3" x14ac:dyDescent="0.25">
      <c r="A95" t="s">
        <v>682</v>
      </c>
      <c r="B95" t="s">
        <v>386</v>
      </c>
      <c r="C95" s="32">
        <v>1268</v>
      </c>
    </row>
    <row r="96" spans="1:3" x14ac:dyDescent="0.25">
      <c r="A96" t="s">
        <v>683</v>
      </c>
      <c r="B96" t="s">
        <v>388</v>
      </c>
      <c r="C96" s="32">
        <v>1292</v>
      </c>
    </row>
    <row r="97" spans="1:3" x14ac:dyDescent="0.25">
      <c r="A97" t="s">
        <v>684</v>
      </c>
      <c r="B97" t="s">
        <v>390</v>
      </c>
      <c r="C97" s="32">
        <v>2939</v>
      </c>
    </row>
    <row r="98" spans="1:3" x14ac:dyDescent="0.25">
      <c r="A98" t="s">
        <v>685</v>
      </c>
      <c r="B98" t="s">
        <v>404</v>
      </c>
      <c r="C98" s="32">
        <v>935</v>
      </c>
    </row>
    <row r="99" spans="1:3" x14ac:dyDescent="0.25">
      <c r="A99" t="s">
        <v>686</v>
      </c>
      <c r="B99" t="s">
        <v>406</v>
      </c>
      <c r="C99" s="32">
        <v>1910</v>
      </c>
    </row>
    <row r="100" spans="1:3" x14ac:dyDescent="0.25">
      <c r="A100" t="s">
        <v>687</v>
      </c>
      <c r="B100" t="s">
        <v>414</v>
      </c>
      <c r="C100" s="32">
        <v>661</v>
      </c>
    </row>
    <row r="101" spans="1:3" x14ac:dyDescent="0.25">
      <c r="A101" t="s">
        <v>688</v>
      </c>
      <c r="B101" t="s">
        <v>415</v>
      </c>
      <c r="C101" s="32">
        <v>1070</v>
      </c>
    </row>
    <row r="102" spans="1:3" x14ac:dyDescent="0.25">
      <c r="A102" t="s">
        <v>689</v>
      </c>
      <c r="B102" t="s">
        <v>416</v>
      </c>
      <c r="C102" s="32">
        <v>531</v>
      </c>
    </row>
    <row r="103" spans="1:3" x14ac:dyDescent="0.25">
      <c r="A103" t="s">
        <v>690</v>
      </c>
      <c r="B103" t="s">
        <v>417</v>
      </c>
      <c r="C103" s="32">
        <v>742</v>
      </c>
    </row>
    <row r="104" spans="1:3" x14ac:dyDescent="0.25">
      <c r="A104" t="s">
        <v>691</v>
      </c>
      <c r="B104" t="s">
        <v>419</v>
      </c>
      <c r="C104" s="32">
        <v>475</v>
      </c>
    </row>
    <row r="105" spans="1:3" x14ac:dyDescent="0.25">
      <c r="A105" t="s">
        <v>692</v>
      </c>
      <c r="B105" t="s">
        <v>422</v>
      </c>
      <c r="C105" s="32">
        <v>930</v>
      </c>
    </row>
    <row r="106" spans="1:3" x14ac:dyDescent="0.25">
      <c r="A106" t="s">
        <v>693</v>
      </c>
      <c r="B106" t="s">
        <v>424</v>
      </c>
      <c r="C106" s="32">
        <v>600</v>
      </c>
    </row>
    <row r="107" spans="1:3" x14ac:dyDescent="0.25">
      <c r="A107" t="s">
        <v>694</v>
      </c>
      <c r="B107" t="s">
        <v>425</v>
      </c>
      <c r="C107" s="32">
        <v>551</v>
      </c>
    </row>
    <row r="108" spans="1:3" x14ac:dyDescent="0.25">
      <c r="A108" t="s">
        <v>695</v>
      </c>
      <c r="B108" t="s">
        <v>427</v>
      </c>
      <c r="C108" s="32">
        <v>924</v>
      </c>
    </row>
    <row r="109" spans="1:3" x14ac:dyDescent="0.25">
      <c r="A109" t="s">
        <v>696</v>
      </c>
      <c r="B109" t="s">
        <v>429</v>
      </c>
      <c r="C109" s="32">
        <v>1121</v>
      </c>
    </row>
    <row r="110" spans="1:3" x14ac:dyDescent="0.25">
      <c r="A110" t="s">
        <v>697</v>
      </c>
      <c r="B110" t="s">
        <v>431</v>
      </c>
      <c r="C110" s="32">
        <v>113</v>
      </c>
    </row>
    <row r="111" spans="1:3" x14ac:dyDescent="0.25">
      <c r="A111" t="s">
        <v>698</v>
      </c>
      <c r="B111" t="s">
        <v>432</v>
      </c>
      <c r="C111" s="32">
        <v>1098</v>
      </c>
    </row>
    <row r="112" spans="1:3" x14ac:dyDescent="0.25">
      <c r="A112" t="s">
        <v>699</v>
      </c>
      <c r="B112" t="s">
        <v>434</v>
      </c>
      <c r="C112" s="32">
        <v>1540</v>
      </c>
    </row>
    <row r="113" spans="1:3" x14ac:dyDescent="0.25">
      <c r="A113" t="s">
        <v>700</v>
      </c>
      <c r="B113" t="s">
        <v>435</v>
      </c>
      <c r="C113" s="32">
        <v>1271</v>
      </c>
    </row>
    <row r="114" spans="1:3" x14ac:dyDescent="0.25">
      <c r="A114" t="s">
        <v>701</v>
      </c>
      <c r="B114" t="s">
        <v>438</v>
      </c>
      <c r="C114" s="32">
        <v>2254</v>
      </c>
    </row>
    <row r="115" spans="1:3" x14ac:dyDescent="0.25">
      <c r="A115" t="s">
        <v>702</v>
      </c>
      <c r="B115" t="s">
        <v>440</v>
      </c>
      <c r="C115" s="32">
        <v>1162</v>
      </c>
    </row>
    <row r="116" spans="1:3" x14ac:dyDescent="0.25">
      <c r="A116" t="s">
        <v>703</v>
      </c>
      <c r="B116" t="s">
        <v>442</v>
      </c>
      <c r="C116" s="32">
        <v>430</v>
      </c>
    </row>
    <row r="117" spans="1:3" x14ac:dyDescent="0.25">
      <c r="A117" t="s">
        <v>704</v>
      </c>
      <c r="B117" t="s">
        <v>444</v>
      </c>
      <c r="C117" s="32">
        <v>725</v>
      </c>
    </row>
    <row r="118" spans="1:3" x14ac:dyDescent="0.25">
      <c r="A118" t="s">
        <v>705</v>
      </c>
      <c r="B118" t="s">
        <v>446</v>
      </c>
      <c r="C118" s="32">
        <v>2081</v>
      </c>
    </row>
    <row r="119" spans="1:3" x14ac:dyDescent="0.25">
      <c r="A119" t="s">
        <v>706</v>
      </c>
      <c r="B119" t="s">
        <v>453</v>
      </c>
      <c r="C119" s="32">
        <v>779</v>
      </c>
    </row>
    <row r="120" spans="1:3" x14ac:dyDescent="0.25">
      <c r="A120" t="s">
        <v>707</v>
      </c>
      <c r="B120" t="s">
        <v>455</v>
      </c>
      <c r="C120" s="32">
        <v>763</v>
      </c>
    </row>
    <row r="121" spans="1:3" x14ac:dyDescent="0.25">
      <c r="A121" t="s">
        <v>708</v>
      </c>
      <c r="B121" t="s">
        <v>457</v>
      </c>
      <c r="C121" s="32">
        <v>924</v>
      </c>
    </row>
    <row r="122" spans="1:3" x14ac:dyDescent="0.25">
      <c r="A122" t="s">
        <v>709</v>
      </c>
      <c r="B122" t="s">
        <v>459</v>
      </c>
      <c r="C122" s="32">
        <v>687</v>
      </c>
    </row>
    <row r="123" spans="1:3" x14ac:dyDescent="0.25">
      <c r="A123" t="s">
        <v>710</v>
      </c>
      <c r="B123" t="s">
        <v>461</v>
      </c>
      <c r="C123" s="32">
        <v>1309</v>
      </c>
    </row>
    <row r="124" spans="1:3" x14ac:dyDescent="0.25">
      <c r="A124" t="s">
        <v>711</v>
      </c>
      <c r="B124" t="s">
        <v>463</v>
      </c>
      <c r="C124" s="32">
        <v>802</v>
      </c>
    </row>
    <row r="125" spans="1:3" x14ac:dyDescent="0.25">
      <c r="A125" t="s">
        <v>712</v>
      </c>
      <c r="B125" t="s">
        <v>465</v>
      </c>
      <c r="C125" s="32">
        <v>2952</v>
      </c>
    </row>
    <row r="126" spans="1:3" x14ac:dyDescent="0.25">
      <c r="A126" t="s">
        <v>713</v>
      </c>
      <c r="B126" t="s">
        <v>480</v>
      </c>
      <c r="C126" s="32">
        <v>1069</v>
      </c>
    </row>
    <row r="127" spans="1:3" x14ac:dyDescent="0.25">
      <c r="A127" t="s">
        <v>714</v>
      </c>
      <c r="B127" t="s">
        <v>482</v>
      </c>
      <c r="C127" s="32">
        <v>704</v>
      </c>
    </row>
    <row r="128" spans="1:3" x14ac:dyDescent="0.25">
      <c r="A128" t="s">
        <v>715</v>
      </c>
      <c r="B128" t="s">
        <v>483</v>
      </c>
      <c r="C128" s="32">
        <v>1110</v>
      </c>
    </row>
    <row r="129" spans="1:3" x14ac:dyDescent="0.25">
      <c r="A129" t="s">
        <v>716</v>
      </c>
      <c r="B129" t="s">
        <v>484</v>
      </c>
      <c r="C129" s="32">
        <v>2718</v>
      </c>
    </row>
    <row r="130" spans="1:3" x14ac:dyDescent="0.25">
      <c r="A130" t="s">
        <v>717</v>
      </c>
      <c r="B130" t="s">
        <v>494</v>
      </c>
      <c r="C130" s="32">
        <v>1306</v>
      </c>
    </row>
    <row r="131" spans="1:3" x14ac:dyDescent="0.25">
      <c r="A131" t="s">
        <v>718</v>
      </c>
      <c r="B131" t="s">
        <v>496</v>
      </c>
      <c r="C131" s="32">
        <v>3329</v>
      </c>
    </row>
    <row r="132" spans="1:3" x14ac:dyDescent="0.25">
      <c r="A132" t="s">
        <v>719</v>
      </c>
      <c r="B132" t="s">
        <v>514</v>
      </c>
      <c r="C132" s="32">
        <v>614</v>
      </c>
    </row>
    <row r="133" spans="1:3" x14ac:dyDescent="0.25">
      <c r="A133" t="s">
        <v>720</v>
      </c>
      <c r="B133" t="s">
        <v>516</v>
      </c>
      <c r="C133" s="32">
        <v>641</v>
      </c>
    </row>
    <row r="134" spans="1:3" x14ac:dyDescent="0.25">
      <c r="A134" t="s">
        <v>721</v>
      </c>
      <c r="B134" t="s">
        <v>517</v>
      </c>
      <c r="C134" s="32">
        <v>962</v>
      </c>
    </row>
    <row r="135" spans="1:3" x14ac:dyDescent="0.25">
      <c r="A135" t="s">
        <v>722</v>
      </c>
      <c r="B135" t="s">
        <v>518</v>
      </c>
      <c r="C135" s="32">
        <v>645</v>
      </c>
    </row>
    <row r="136" spans="1:3" x14ac:dyDescent="0.25">
      <c r="A136" t="s">
        <v>723</v>
      </c>
      <c r="B136" t="s">
        <v>520</v>
      </c>
      <c r="C136" s="32">
        <v>545</v>
      </c>
    </row>
    <row r="137" spans="1:3" x14ac:dyDescent="0.25">
      <c r="A137" t="s">
        <v>724</v>
      </c>
      <c r="B137" t="s">
        <v>522</v>
      </c>
      <c r="C137" s="32">
        <v>690</v>
      </c>
    </row>
    <row r="138" spans="1:3" x14ac:dyDescent="0.25">
      <c r="A138" t="s">
        <v>725</v>
      </c>
      <c r="B138" t="s">
        <v>523</v>
      </c>
      <c r="C138" s="32">
        <v>1221</v>
      </c>
    </row>
    <row r="139" spans="1:3" x14ac:dyDescent="0.25">
      <c r="A139" t="s">
        <v>726</v>
      </c>
      <c r="B139" t="s">
        <v>525</v>
      </c>
      <c r="C139" s="32">
        <v>788</v>
      </c>
    </row>
    <row r="140" spans="1:3" x14ac:dyDescent="0.25">
      <c r="A140" t="s">
        <v>727</v>
      </c>
      <c r="B140" t="s">
        <v>527</v>
      </c>
      <c r="C140" s="32">
        <v>1374</v>
      </c>
    </row>
    <row r="141" spans="1:3" x14ac:dyDescent="0.25">
      <c r="A141" t="s">
        <v>728</v>
      </c>
      <c r="B141" t="s">
        <v>529</v>
      </c>
      <c r="C141" s="32">
        <v>1193</v>
      </c>
    </row>
    <row r="142" spans="1:3" x14ac:dyDescent="0.25">
      <c r="A142" t="s">
        <v>729</v>
      </c>
      <c r="B142" t="s">
        <v>531</v>
      </c>
      <c r="C142" s="32">
        <v>907</v>
      </c>
    </row>
    <row r="143" spans="1:3" x14ac:dyDescent="0.25">
      <c r="A143" t="s">
        <v>730</v>
      </c>
      <c r="B143" t="s">
        <v>533</v>
      </c>
      <c r="C143" s="32">
        <v>1081</v>
      </c>
    </row>
    <row r="144" spans="1:3" x14ac:dyDescent="0.25">
      <c r="A144" t="s">
        <v>731</v>
      </c>
      <c r="B144" t="s">
        <v>535</v>
      </c>
      <c r="C144" s="32">
        <v>686</v>
      </c>
    </row>
    <row r="145" spans="1:3" x14ac:dyDescent="0.25">
      <c r="A145" t="s">
        <v>732</v>
      </c>
      <c r="B145" t="s">
        <v>537</v>
      </c>
      <c r="C145" s="32">
        <v>1862</v>
      </c>
    </row>
    <row r="146" spans="1:3" x14ac:dyDescent="0.25">
      <c r="A146" t="s">
        <v>733</v>
      </c>
      <c r="B146" t="s">
        <v>545</v>
      </c>
      <c r="C146" s="32">
        <v>417</v>
      </c>
    </row>
    <row r="147" spans="1:3" x14ac:dyDescent="0.25">
      <c r="A147" t="s">
        <v>734</v>
      </c>
      <c r="B147" t="s">
        <v>547</v>
      </c>
      <c r="C147" s="32">
        <v>2753</v>
      </c>
    </row>
    <row r="148" spans="1:3" x14ac:dyDescent="0.25">
      <c r="A148" t="s">
        <v>735</v>
      </c>
      <c r="B148" t="s">
        <v>558</v>
      </c>
      <c r="C148" s="32">
        <v>1103</v>
      </c>
    </row>
    <row r="149" spans="1:3" x14ac:dyDescent="0.25">
      <c r="A149" t="s">
        <v>736</v>
      </c>
      <c r="B149" t="s">
        <v>560</v>
      </c>
      <c r="C149" s="32">
        <v>1327</v>
      </c>
    </row>
    <row r="150" spans="1:3" x14ac:dyDescent="0.25">
      <c r="A150" t="s">
        <v>737</v>
      </c>
      <c r="B150" t="s">
        <v>562</v>
      </c>
      <c r="C150" s="32">
        <v>1519</v>
      </c>
    </row>
    <row r="151" spans="1:3" x14ac:dyDescent="0.25">
      <c r="A151" t="s">
        <v>738</v>
      </c>
      <c r="B151" t="s">
        <v>564</v>
      </c>
      <c r="C151" s="32">
        <v>397</v>
      </c>
    </row>
    <row r="152" spans="1:3" x14ac:dyDescent="0.25">
      <c r="A152" t="s">
        <v>739</v>
      </c>
      <c r="B152" t="s">
        <v>565</v>
      </c>
      <c r="C152" s="32">
        <v>1500</v>
      </c>
    </row>
    <row r="153" spans="1:3" x14ac:dyDescent="0.25">
      <c r="A153" t="s">
        <v>740</v>
      </c>
      <c r="B153" t="s">
        <v>567</v>
      </c>
      <c r="C153" s="32">
        <v>335</v>
      </c>
    </row>
    <row r="154" spans="1:3" x14ac:dyDescent="0.25">
      <c r="A154" t="s">
        <v>741</v>
      </c>
      <c r="B154" t="s">
        <v>569</v>
      </c>
      <c r="C154" s="32">
        <v>1147</v>
      </c>
    </row>
    <row r="155" spans="1:3" x14ac:dyDescent="0.25">
      <c r="A155" t="s">
        <v>742</v>
      </c>
      <c r="B155" t="s">
        <v>571</v>
      </c>
      <c r="C155" s="32">
        <v>1987</v>
      </c>
    </row>
    <row r="156" spans="1:3" x14ac:dyDescent="0.25">
      <c r="A156" t="s">
        <v>743</v>
      </c>
      <c r="B156" t="s">
        <v>581</v>
      </c>
      <c r="C156" s="32">
        <v>610</v>
      </c>
    </row>
    <row r="158" spans="1:3" x14ac:dyDescent="0.25">
      <c r="A158" s="35"/>
      <c r="B158" s="35" t="s">
        <v>582</v>
      </c>
      <c r="C158" s="36">
        <f>SUM(C5:C156)</f>
        <v>200000</v>
      </c>
    </row>
  </sheetData>
  <mergeCells count="3">
    <mergeCell ref="A3:A4"/>
    <mergeCell ref="B3:B4"/>
    <mergeCell ref="C3:C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Introduction</vt:lpstr>
      <vt:lpstr>2015-16 BCF pub updated</vt:lpstr>
      <vt:lpstr>2014-15 BCF</vt:lpstr>
      <vt:lpstr>'2015-16 BCF pub updated'!Print_Titles</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Chaplin, Michael</dc:creator>
  <cp:lastModifiedBy>Jeremy</cp:lastModifiedBy>
  <dcterms:created xsi:type="dcterms:W3CDTF">2014-02-11T16:57:36Z</dcterms:created>
  <dcterms:modified xsi:type="dcterms:W3CDTF">2014-08-05T08:11:40Z</dcterms:modified>
</cp:coreProperties>
</file>